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dova.Pavlina\Desktop\"/>
    </mc:Choice>
  </mc:AlternateContent>
  <bookViews>
    <workbookView xWindow="0" yWindow="0" windowWidth="20490" windowHeight="76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AS4" i="1" l="1"/>
  <c r="AO4" i="1"/>
  <c r="AN4" i="1"/>
  <c r="AL4" i="1"/>
  <c r="AK4" i="1"/>
  <c r="AJ4" i="1"/>
  <c r="K4" i="1"/>
  <c r="I4" i="1"/>
  <c r="G4" i="1"/>
  <c r="AS16" i="1"/>
  <c r="AO16" i="1"/>
  <c r="AN16" i="1"/>
  <c r="AL16" i="1"/>
  <c r="AK16" i="1"/>
  <c r="AJ16" i="1"/>
  <c r="K16" i="1"/>
  <c r="I16" i="1"/>
  <c r="G16" i="1"/>
  <c r="AS17" i="1"/>
  <c r="AO17" i="1"/>
  <c r="AN17" i="1"/>
  <c r="AL17" i="1"/>
  <c r="AK17" i="1"/>
  <c r="AJ17" i="1"/>
  <c r="K17" i="1"/>
  <c r="I17" i="1"/>
  <c r="G17" i="1"/>
  <c r="AS11" i="1"/>
  <c r="AO11" i="1"/>
  <c r="AN11" i="1"/>
  <c r="AL11" i="1"/>
  <c r="AK11" i="1"/>
  <c r="AJ11" i="1"/>
  <c r="K11" i="1"/>
  <c r="I11" i="1"/>
  <c r="G11" i="1"/>
  <c r="AS9" i="1"/>
  <c r="AO9" i="1"/>
  <c r="AN9" i="1"/>
  <c r="AL9" i="1"/>
  <c r="AK9" i="1"/>
  <c r="AJ9" i="1"/>
  <c r="K9" i="1"/>
  <c r="I9" i="1"/>
  <c r="G9" i="1"/>
  <c r="AS18" i="1"/>
  <c r="AO18" i="1"/>
  <c r="AN18" i="1"/>
  <c r="AL18" i="1"/>
  <c r="AK18" i="1"/>
  <c r="AJ18" i="1"/>
  <c r="K18" i="1"/>
  <c r="I18" i="1"/>
  <c r="G18" i="1"/>
  <c r="AS21" i="1"/>
  <c r="AO21" i="1"/>
  <c r="AN21" i="1"/>
  <c r="AL21" i="1"/>
  <c r="AK21" i="1"/>
  <c r="AJ21" i="1"/>
  <c r="K21" i="1"/>
  <c r="I21" i="1"/>
  <c r="G21" i="1"/>
  <c r="AS15" i="1"/>
  <c r="AO15" i="1"/>
  <c r="AN15" i="1"/>
  <c r="AL15" i="1"/>
  <c r="AK15" i="1"/>
  <c r="AJ15" i="1"/>
  <c r="K15" i="1"/>
  <c r="I15" i="1"/>
  <c r="G15" i="1"/>
  <c r="AS12" i="1"/>
  <c r="AO12" i="1"/>
  <c r="AN12" i="1"/>
  <c r="AL12" i="1"/>
  <c r="AK12" i="1"/>
  <c r="AJ12" i="1"/>
  <c r="K12" i="1"/>
  <c r="I12" i="1"/>
  <c r="G12" i="1"/>
  <c r="AS14" i="1"/>
  <c r="AO14" i="1"/>
  <c r="AN14" i="1"/>
  <c r="AL14" i="1"/>
  <c r="AK14" i="1"/>
  <c r="AJ14" i="1"/>
  <c r="K14" i="1"/>
  <c r="I14" i="1"/>
  <c r="G14" i="1"/>
  <c r="AS13" i="1"/>
  <c r="AO13" i="1"/>
  <c r="AN13" i="1"/>
  <c r="AL13" i="1"/>
  <c r="AK13" i="1"/>
  <c r="AJ13" i="1"/>
  <c r="K13" i="1"/>
  <c r="I13" i="1"/>
  <c r="G13" i="1"/>
  <c r="AS8" i="1"/>
  <c r="AO8" i="1"/>
  <c r="AN8" i="1"/>
  <c r="AL8" i="1"/>
  <c r="AK8" i="1"/>
  <c r="AJ8" i="1"/>
  <c r="K8" i="1"/>
  <c r="I8" i="1"/>
  <c r="G8" i="1"/>
  <c r="AS10" i="1"/>
  <c r="AO10" i="1"/>
  <c r="AN10" i="1"/>
  <c r="AL10" i="1"/>
  <c r="AK10" i="1"/>
  <c r="AJ10" i="1"/>
  <c r="K10" i="1"/>
  <c r="I10" i="1"/>
  <c r="G10" i="1"/>
  <c r="AS6" i="1"/>
  <c r="AO6" i="1"/>
  <c r="AN6" i="1"/>
  <c r="AL6" i="1"/>
  <c r="AK6" i="1"/>
  <c r="AJ6" i="1"/>
  <c r="K6" i="1"/>
  <c r="I6" i="1"/>
  <c r="G6" i="1"/>
  <c r="AS5" i="1"/>
  <c r="AO5" i="1"/>
  <c r="AN5" i="1"/>
  <c r="AL5" i="1"/>
  <c r="AK5" i="1"/>
  <c r="AJ5" i="1"/>
  <c r="K5" i="1"/>
  <c r="I5" i="1"/>
  <c r="G5" i="1"/>
  <c r="AS7" i="1"/>
  <c r="AO7" i="1"/>
  <c r="AN7" i="1"/>
  <c r="AL7" i="1"/>
  <c r="AK7" i="1"/>
  <c r="AJ7" i="1"/>
  <c r="K7" i="1"/>
  <c r="I7" i="1"/>
  <c r="G7" i="1"/>
  <c r="AS20" i="1"/>
  <c r="AO20" i="1"/>
  <c r="AN20" i="1"/>
  <c r="AL20" i="1"/>
  <c r="AK20" i="1"/>
  <c r="AJ20" i="1"/>
  <c r="K20" i="1"/>
  <c r="I20" i="1"/>
  <c r="G20" i="1"/>
  <c r="AS26" i="1"/>
  <c r="AO26" i="1"/>
  <c r="AN26" i="1"/>
  <c r="AL26" i="1"/>
  <c r="AK26" i="1"/>
  <c r="AJ26" i="1"/>
  <c r="K26" i="1"/>
  <c r="I26" i="1"/>
  <c r="G26" i="1"/>
  <c r="AS22" i="1"/>
  <c r="AO22" i="1"/>
  <c r="AN22" i="1"/>
  <c r="AL22" i="1"/>
  <c r="AK22" i="1"/>
  <c r="AJ22" i="1"/>
  <c r="K22" i="1"/>
  <c r="I22" i="1"/>
  <c r="AS19" i="1"/>
  <c r="AO19" i="1"/>
  <c r="AN19" i="1"/>
  <c r="AL19" i="1"/>
  <c r="AK19" i="1"/>
  <c r="AJ19" i="1"/>
  <c r="K19" i="1"/>
  <c r="I19" i="1"/>
  <c r="G19" i="1"/>
  <c r="AS24" i="1"/>
  <c r="AO24" i="1"/>
  <c r="AN24" i="1"/>
  <c r="AL24" i="1"/>
  <c r="AK24" i="1"/>
  <c r="AJ24" i="1"/>
  <c r="K24" i="1"/>
  <c r="I24" i="1"/>
  <c r="G24" i="1"/>
  <c r="AS28" i="1"/>
  <c r="AO28" i="1"/>
  <c r="AN28" i="1"/>
  <c r="AL28" i="1"/>
  <c r="AK28" i="1"/>
  <c r="AJ28" i="1"/>
  <c r="K28" i="1"/>
  <c r="I28" i="1"/>
  <c r="G28" i="1"/>
  <c r="AS27" i="1"/>
  <c r="AO27" i="1"/>
  <c r="AN27" i="1"/>
  <c r="AL27" i="1"/>
  <c r="AK27" i="1"/>
  <c r="AJ27" i="1"/>
  <c r="K27" i="1"/>
  <c r="I27" i="1"/>
  <c r="G27" i="1"/>
  <c r="AS25" i="1"/>
  <c r="AO25" i="1"/>
  <c r="AN25" i="1"/>
  <c r="AL25" i="1"/>
  <c r="AK25" i="1"/>
  <c r="AJ25" i="1"/>
  <c r="K25" i="1"/>
  <c r="I25" i="1"/>
  <c r="G25" i="1"/>
  <c r="AS23" i="1"/>
  <c r="K23" i="1"/>
  <c r="AJ23" i="1"/>
  <c r="AK23" i="1"/>
  <c r="AL23" i="1"/>
  <c r="AN23" i="1"/>
  <c r="AO23" i="1"/>
  <c r="AT7" i="1" l="1"/>
  <c r="AT18" i="1"/>
  <c r="AT25" i="1"/>
  <c r="AT28" i="1"/>
  <c r="AT20" i="1"/>
  <c r="AT23" i="1"/>
  <c r="AT5" i="1"/>
  <c r="AT16" i="1"/>
  <c r="AT27" i="1"/>
  <c r="AT10" i="1"/>
  <c r="AT13" i="1"/>
  <c r="AT21" i="1"/>
  <c r="AT9" i="1"/>
  <c r="AT17" i="1"/>
  <c r="AT4" i="1"/>
  <c r="AT26" i="1"/>
  <c r="AT19" i="1"/>
  <c r="AT22" i="1"/>
  <c r="AT6" i="1"/>
  <c r="AT8" i="1"/>
  <c r="AT15" i="1"/>
  <c r="AT11" i="1"/>
  <c r="AM19" i="1"/>
  <c r="AU19" i="1" s="1"/>
  <c r="AM25" i="1"/>
  <c r="AU25" i="1" s="1"/>
  <c r="AT24" i="1"/>
  <c r="AT12" i="1"/>
  <c r="AT14" i="1"/>
  <c r="AM6" i="1"/>
  <c r="AU6" i="1" s="1"/>
  <c r="AM14" i="1"/>
  <c r="AU14" i="1" s="1"/>
  <c r="AM18" i="1"/>
  <c r="AU18" i="1" s="1"/>
  <c r="AM4" i="1"/>
  <c r="AU4" i="1" s="1"/>
  <c r="AM27" i="1"/>
  <c r="AU27" i="1" s="1"/>
  <c r="AM28" i="1"/>
  <c r="AU28" i="1" s="1"/>
  <c r="AM24" i="1"/>
  <c r="AU24" i="1" s="1"/>
  <c r="AM22" i="1"/>
  <c r="AU22" i="1" s="1"/>
  <c r="AM26" i="1"/>
  <c r="AU26" i="1" s="1"/>
  <c r="AM20" i="1"/>
  <c r="AU20" i="1" s="1"/>
  <c r="AM7" i="1"/>
  <c r="AU7" i="1" s="1"/>
  <c r="AM5" i="1"/>
  <c r="AU5" i="1" s="1"/>
  <c r="AM10" i="1"/>
  <c r="AU10" i="1" s="1"/>
  <c r="AM8" i="1"/>
  <c r="AU8" i="1" s="1"/>
  <c r="AM13" i="1"/>
  <c r="AU13" i="1" s="1"/>
  <c r="AM12" i="1"/>
  <c r="AU12" i="1" s="1"/>
  <c r="AM15" i="1"/>
  <c r="AU15" i="1" s="1"/>
  <c r="AM21" i="1"/>
  <c r="AU21" i="1" s="1"/>
  <c r="AM9" i="1"/>
  <c r="AU9" i="1" s="1"/>
  <c r="AM11" i="1"/>
  <c r="AU11" i="1" s="1"/>
  <c r="AM17" i="1"/>
  <c r="AU17" i="1" s="1"/>
  <c r="AM16" i="1"/>
  <c r="AU16" i="1" s="1"/>
  <c r="AM23" i="1"/>
  <c r="AU23" i="1" s="1"/>
  <c r="AV16" i="1" l="1"/>
  <c r="D16" i="1" s="1"/>
  <c r="AV17" i="1"/>
  <c r="D17" i="1" s="1"/>
  <c r="AV27" i="1"/>
  <c r="AW27" i="1" s="1"/>
  <c r="AV11" i="1"/>
  <c r="D11" i="1" s="1"/>
  <c r="AV4" i="1"/>
  <c r="AW4" i="1" s="1"/>
  <c r="AW17" i="1"/>
  <c r="AV9" i="1"/>
  <c r="AW9" i="1" s="1"/>
  <c r="AV15" i="1"/>
  <c r="AV12" i="1"/>
  <c r="AV13" i="1"/>
  <c r="AV18" i="1"/>
  <c r="AV14" i="1"/>
  <c r="AV6" i="1"/>
  <c r="AV19" i="1"/>
  <c r="AV25" i="1"/>
  <c r="AV10" i="1"/>
  <c r="AV20" i="1"/>
  <c r="AV28" i="1"/>
  <c r="AV21" i="1"/>
  <c r="AV8" i="1"/>
  <c r="AV7" i="1"/>
  <c r="AV26" i="1"/>
  <c r="AV24" i="1"/>
  <c r="AV5" i="1"/>
  <c r="AV22" i="1"/>
  <c r="D27" i="1" l="1"/>
  <c r="D9" i="1"/>
  <c r="AW16" i="1"/>
  <c r="D4" i="1"/>
  <c r="AW11" i="1"/>
  <c r="AW22" i="1"/>
  <c r="D22" i="1"/>
  <c r="AW24" i="1"/>
  <c r="D24" i="1"/>
  <c r="AW7" i="1"/>
  <c r="D7" i="1"/>
  <c r="AW21" i="1"/>
  <c r="D21" i="1"/>
  <c r="D20" i="1"/>
  <c r="AW20" i="1"/>
  <c r="AW25" i="1"/>
  <c r="D25" i="1"/>
  <c r="AW14" i="1"/>
  <c r="D14" i="1"/>
  <c r="AW12" i="1"/>
  <c r="D12" i="1"/>
  <c r="AW5" i="1"/>
  <c r="D5" i="1"/>
  <c r="D26" i="1"/>
  <c r="AW26" i="1"/>
  <c r="D8" i="1"/>
  <c r="AW8" i="1"/>
  <c r="AW28" i="1"/>
  <c r="D28" i="1"/>
  <c r="AW10" i="1"/>
  <c r="D10" i="1"/>
  <c r="AW19" i="1"/>
  <c r="D19" i="1"/>
  <c r="AW6" i="1"/>
  <c r="D6" i="1"/>
  <c r="AW18" i="1"/>
  <c r="D18" i="1"/>
  <c r="D13" i="1"/>
  <c r="AW13" i="1"/>
  <c r="D15" i="1"/>
  <c r="AW15" i="1"/>
  <c r="I23" i="1" l="1"/>
  <c r="G23" i="1"/>
  <c r="AV23" i="1" l="1"/>
  <c r="AW23" i="1" l="1"/>
  <c r="D23" i="1"/>
  <c r="E23" i="1" l="1"/>
  <c r="E17" i="1"/>
  <c r="E16" i="1"/>
  <c r="E11" i="1"/>
  <c r="E18" i="1"/>
  <c r="E19" i="1"/>
  <c r="E28" i="1"/>
  <c r="E12" i="1"/>
  <c r="E25" i="1"/>
  <c r="E21" i="1"/>
  <c r="E24" i="1"/>
  <c r="E27" i="1"/>
  <c r="E13" i="1"/>
  <c r="E8" i="1"/>
  <c r="E20" i="1"/>
  <c r="E9" i="1"/>
  <c r="E6" i="1"/>
  <c r="E10" i="1"/>
  <c r="E5" i="1"/>
  <c r="E14" i="1"/>
  <c r="E7" i="1"/>
  <c r="E22" i="1"/>
  <c r="E15" i="1"/>
  <c r="E26" i="1"/>
  <c r="E4" i="1"/>
  <c r="AX23" i="1"/>
  <c r="AX17" i="1"/>
  <c r="AX4" i="1"/>
  <c r="AX9" i="1"/>
  <c r="AX27" i="1"/>
  <c r="AX15" i="1"/>
  <c r="AX26" i="1"/>
  <c r="AX11" i="1"/>
  <c r="AX6" i="1"/>
  <c r="AX10" i="1"/>
  <c r="AX5" i="1"/>
  <c r="AX14" i="1"/>
  <c r="AX7" i="1"/>
  <c r="AX22" i="1"/>
  <c r="AX13" i="1"/>
  <c r="AX8" i="1"/>
  <c r="AX20" i="1"/>
  <c r="AX16" i="1"/>
  <c r="AX18" i="1"/>
  <c r="AX19" i="1"/>
  <c r="AX28" i="1"/>
  <c r="AX12" i="1"/>
  <c r="AX25" i="1"/>
  <c r="AX21" i="1"/>
  <c r="AX24" i="1"/>
</calcChain>
</file>

<file path=xl/sharedStrings.xml><?xml version="1.0" encoding="utf-8"?>
<sst xmlns="http://schemas.openxmlformats.org/spreadsheetml/2006/main" count="90" uniqueCount="58">
  <si>
    <t>ÖSZZES HELYEZÉSI PONT</t>
  </si>
  <si>
    <t>ÖSSZETETT HELYEZÉS</t>
  </si>
  <si>
    <t>Nehézség</t>
  </si>
  <si>
    <t>Kreativítás</t>
  </si>
  <si>
    <t>Kreativitás</t>
  </si>
  <si>
    <t>SZABVÁLL  Összesen</t>
  </si>
  <si>
    <t>Név</t>
  </si>
  <si>
    <t>Születési év</t>
  </si>
  <si>
    <t>30 MP</t>
  </si>
  <si>
    <t>180 MP</t>
  </si>
  <si>
    <t>1.bíró</t>
  </si>
  <si>
    <t>2.bíró</t>
  </si>
  <si>
    <t>3.bíró</t>
  </si>
  <si>
    <t>1. bíró</t>
  </si>
  <si>
    <t>2. bíró</t>
  </si>
  <si>
    <t>3. bíró</t>
  </si>
  <si>
    <t>Hely</t>
  </si>
  <si>
    <t>Kis hiba</t>
  </si>
  <si>
    <t>Nagy hiba</t>
  </si>
  <si>
    <t>Nehézség Pont (lev. n)</t>
  </si>
  <si>
    <t>kis hiba</t>
  </si>
  <si>
    <t>nagy hiba</t>
  </si>
  <si>
    <t>Pont</t>
  </si>
  <si>
    <t>Hely Pont</t>
  </si>
  <si>
    <t>Helyezés</t>
  </si>
  <si>
    <t>Tripla</t>
  </si>
  <si>
    <t xml:space="preserve">Eugénia Nagyová  </t>
  </si>
  <si>
    <t>Jump Rope Factory(Levice, Slovakia</t>
  </si>
  <si>
    <t>Bibiana Rezna</t>
  </si>
  <si>
    <t>Crazy Jump Slovakia (Silvia Zakova)</t>
  </si>
  <si>
    <t xml:space="preserve">Klaudia Gáliková  </t>
  </si>
  <si>
    <t>Sabina Gáliková</t>
  </si>
  <si>
    <t xml:space="preserve">Katarina Boskova </t>
  </si>
  <si>
    <t>Martin Janecek</t>
  </si>
  <si>
    <t>Dominika Schmidtova</t>
  </si>
  <si>
    <t>Lucia Miskolci</t>
  </si>
  <si>
    <t>Gyurkó Flavia</t>
  </si>
  <si>
    <t>Szombathely</t>
  </si>
  <si>
    <t>Bakó Lili</t>
  </si>
  <si>
    <t>Kovács Kitti</t>
  </si>
  <si>
    <t>Fekete Anna</t>
  </si>
  <si>
    <t>Gyurkó Flóra</t>
  </si>
  <si>
    <t>Vámosi Virág</t>
  </si>
  <si>
    <t>Varga Laura</t>
  </si>
  <si>
    <t>Novográdecz Bence</t>
  </si>
  <si>
    <t>Nagyatádi Kötélugró Klub</t>
  </si>
  <si>
    <t>Bíró Enzó</t>
  </si>
  <si>
    <t>Varga Janka</t>
  </si>
  <si>
    <t>Máder Hédi</t>
  </si>
  <si>
    <t>Nagy Katalin</t>
  </si>
  <si>
    <t>Nagy Míra</t>
  </si>
  <si>
    <t>Győr</t>
  </si>
  <si>
    <t>Nagy Beáta</t>
  </si>
  <si>
    <t>Dőry Kincső</t>
  </si>
  <si>
    <t>Nagy Lotti</t>
  </si>
  <si>
    <t>Egyesület</t>
  </si>
  <si>
    <t>Sara Tichova</t>
  </si>
  <si>
    <t>Bratislava Jumpers SRSA - 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</si>
</sst>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62"/>
      <name val="Times New Roman"/>
      <family val="1"/>
      <charset val="238"/>
    </font>
    <font>
      <b/>
      <sz val="10"/>
      <color indexed="3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color indexed="1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10"/>
      <name val="Times New Roman"/>
      <family val="1"/>
      <charset val="238"/>
    </font>
    <font>
      <b/>
      <sz val="12"/>
      <color theme="2" tint="-0.89999084444715716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56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color indexed="10"/>
      <name val="Times New Roman"/>
      <family val="1"/>
      <charset val="238"/>
    </font>
    <font>
      <sz val="10"/>
      <color indexed="36"/>
      <name val="Times New Roman"/>
      <family val="1"/>
      <charset val="238"/>
    </font>
    <font>
      <sz val="10"/>
      <name val="Arial"/>
      <family val="2"/>
      <charset val="238"/>
    </font>
    <font>
      <sz val="10"/>
      <color indexed="56"/>
      <name val="MS Sans Serif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0" xfId="0" applyFont="1" applyFill="1" applyProtection="1"/>
    <xf numFmtId="1" fontId="6" fillId="0" borderId="13" xfId="0" applyNumberFormat="1" applyFont="1" applyFill="1" applyBorder="1" applyAlignment="1" applyProtection="1">
      <alignment horizontal="center" vertical="center"/>
    </xf>
    <xf numFmtId="1" fontId="6" fillId="0" borderId="6" xfId="0" applyNumberFormat="1" applyFont="1" applyFill="1" applyBorder="1" applyAlignment="1" applyProtection="1">
      <alignment horizontal="center" vertical="center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 textRotation="180"/>
    </xf>
    <xf numFmtId="0" fontId="2" fillId="2" borderId="14" xfId="0" applyFont="1" applyFill="1" applyBorder="1" applyAlignment="1" applyProtection="1">
      <alignment horizontal="center" vertical="center" textRotation="18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textRotation="180"/>
    </xf>
    <xf numFmtId="0" fontId="2" fillId="2" borderId="30" xfId="0" applyFont="1" applyFill="1" applyBorder="1" applyAlignment="1" applyProtection="1">
      <alignment horizontal="center" vertical="center" textRotation="180"/>
    </xf>
    <xf numFmtId="2" fontId="12" fillId="0" borderId="1" xfId="0" applyNumberFormat="1" applyFont="1" applyFill="1" applyBorder="1" applyAlignment="1" applyProtection="1">
      <alignment horizontal="center" vertical="top" textRotation="180"/>
    </xf>
    <xf numFmtId="2" fontId="13" fillId="2" borderId="3" xfId="0" applyNumberFormat="1" applyFont="1" applyFill="1" applyBorder="1" applyAlignment="1" applyProtection="1">
      <alignment horizontal="center" vertical="center" textRotation="180"/>
    </xf>
    <xf numFmtId="2" fontId="3" fillId="0" borderId="31" xfId="0" applyNumberFormat="1" applyFont="1" applyFill="1" applyBorder="1" applyAlignment="1" applyProtection="1">
      <alignment vertical="center" wrapText="1"/>
    </xf>
    <xf numFmtId="1" fontId="4" fillId="0" borderId="28" xfId="0" applyNumberFormat="1" applyFont="1" applyBorder="1" applyAlignment="1" applyProtection="1">
      <alignment vertical="center"/>
    </xf>
    <xf numFmtId="1" fontId="4" fillId="0" borderId="29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15" fillId="0" borderId="0" xfId="0" applyFont="1" applyFill="1" applyBorder="1" applyProtection="1"/>
    <xf numFmtId="2" fontId="7" fillId="0" borderId="0" xfId="0" applyNumberFormat="1" applyFont="1" applyFill="1" applyBorder="1" applyProtection="1"/>
    <xf numFmtId="2" fontId="8" fillId="0" borderId="0" xfId="0" applyNumberFormat="1" applyFont="1" applyFill="1" applyBorder="1" applyProtection="1"/>
    <xf numFmtId="2" fontId="20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0" fontId="3" fillId="0" borderId="0" xfId="0" applyFont="1" applyFill="1" applyBorder="1" applyProtection="1"/>
    <xf numFmtId="1" fontId="21" fillId="0" borderId="0" xfId="0" applyNumberFormat="1" applyFont="1" applyFill="1" applyBorder="1" applyProtection="1"/>
    <xf numFmtId="1" fontId="4" fillId="0" borderId="0" xfId="0" applyNumberFormat="1" applyFont="1" applyFill="1" applyBorder="1" applyProtection="1"/>
    <xf numFmtId="1" fontId="1" fillId="0" borderId="0" xfId="0" applyNumberFormat="1" applyFont="1" applyFill="1" applyBorder="1" applyProtection="1"/>
    <xf numFmtId="2" fontId="7" fillId="0" borderId="0" xfId="0" applyNumberFormat="1" applyFont="1" applyFill="1" applyProtection="1"/>
    <xf numFmtId="0" fontId="3" fillId="0" borderId="0" xfId="0" applyFont="1" applyFill="1" applyProtection="1"/>
    <xf numFmtId="1" fontId="21" fillId="0" borderId="0" xfId="0" applyNumberFormat="1" applyFont="1" applyFill="1" applyProtection="1"/>
    <xf numFmtId="1" fontId="4" fillId="0" borderId="0" xfId="0" applyNumberFormat="1" applyFont="1" applyFill="1" applyProtection="1"/>
    <xf numFmtId="1" fontId="1" fillId="0" borderId="0" xfId="0" applyNumberFormat="1" applyFont="1" applyFill="1" applyProtection="1"/>
    <xf numFmtId="0" fontId="1" fillId="0" borderId="30" xfId="0" applyFont="1" applyFill="1" applyBorder="1" applyAlignment="1" applyProtection="1">
      <alignment vertical="center"/>
    </xf>
    <xf numFmtId="1" fontId="6" fillId="0" borderId="18" xfId="0" applyNumberFormat="1" applyFont="1" applyFill="1" applyBorder="1" applyAlignment="1" applyProtection="1">
      <alignment horizontal="center" vertical="center"/>
    </xf>
    <xf numFmtId="2" fontId="13" fillId="2" borderId="16" xfId="0" applyNumberFormat="1" applyFont="1" applyFill="1" applyBorder="1" applyAlignment="1" applyProtection="1">
      <alignment horizontal="center" vertical="center" textRotation="180"/>
    </xf>
    <xf numFmtId="164" fontId="14" fillId="0" borderId="23" xfId="0" applyNumberFormat="1" applyFont="1" applyFill="1" applyBorder="1" applyAlignment="1" applyProtection="1">
      <alignment vertical="center" textRotation="180" wrapText="1"/>
    </xf>
    <xf numFmtId="2" fontId="3" fillId="0" borderId="26" xfId="0" applyNumberFormat="1" applyFont="1" applyFill="1" applyBorder="1" applyAlignment="1" applyProtection="1">
      <alignment vertical="center" wrapText="1"/>
    </xf>
    <xf numFmtId="1" fontId="4" fillId="0" borderId="29" xfId="0" applyNumberFormat="1" applyFont="1" applyBorder="1" applyAlignment="1" applyProtection="1">
      <alignment vertical="center"/>
    </xf>
    <xf numFmtId="1" fontId="4" fillId="0" borderId="31" xfId="0" applyNumberFormat="1" applyFont="1" applyFill="1" applyBorder="1" applyAlignment="1" applyProtection="1">
      <alignment vertical="center"/>
    </xf>
    <xf numFmtId="0" fontId="0" fillId="0" borderId="32" xfId="0" applyBorder="1" applyAlignment="1">
      <alignment vertical="center"/>
    </xf>
    <xf numFmtId="0" fontId="0" fillId="4" borderId="32" xfId="0" applyNumberFormat="1" applyFill="1" applyBorder="1" applyAlignment="1">
      <alignment vertical="center"/>
    </xf>
    <xf numFmtId="0" fontId="0" fillId="4" borderId="32" xfId="0" applyFill="1" applyBorder="1" applyAlignment="1">
      <alignment vertical="center" wrapText="1"/>
    </xf>
    <xf numFmtId="0" fontId="22" fillId="0" borderId="32" xfId="0" applyFont="1" applyBorder="1" applyAlignment="1">
      <alignment vertical="center"/>
    </xf>
    <xf numFmtId="1" fontId="23" fillId="0" borderId="32" xfId="0" applyNumberFormat="1" applyFont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1" fontId="16" fillId="0" borderId="34" xfId="0" applyNumberFormat="1" applyFont="1" applyBorder="1" applyAlignment="1">
      <alignment horizontal="center" vertical="center" wrapText="1"/>
    </xf>
    <xf numFmtId="1" fontId="17" fillId="0" borderId="35" xfId="0" applyNumberFormat="1" applyFont="1" applyFill="1" applyBorder="1" applyAlignment="1" applyProtection="1">
      <alignment horizontal="center" vertical="center"/>
    </xf>
    <xf numFmtId="0" fontId="18" fillId="5" borderId="36" xfId="0" applyFont="1" applyFill="1" applyBorder="1" applyProtection="1">
      <protection locked="0"/>
    </xf>
    <xf numFmtId="0" fontId="19" fillId="0" borderId="37" xfId="0" applyFont="1" applyBorder="1" applyProtection="1"/>
    <xf numFmtId="0" fontId="19" fillId="0" borderId="35" xfId="0" applyFont="1" applyBorder="1" applyProtection="1"/>
    <xf numFmtId="0" fontId="0" fillId="0" borderId="36" xfId="0" applyFont="1" applyFill="1" applyBorder="1" applyAlignment="1" applyProtection="1">
      <alignment horizontal="center" wrapText="1"/>
      <protection locked="0"/>
    </xf>
    <xf numFmtId="0" fontId="1" fillId="0" borderId="36" xfId="0" applyFont="1" applyFill="1" applyBorder="1" applyProtection="1">
      <protection locked="0"/>
    </xf>
    <xf numFmtId="0" fontId="1" fillId="0" borderId="36" xfId="0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2" borderId="37" xfId="0" applyFont="1" applyFill="1" applyBorder="1" applyProtection="1">
      <protection locked="0"/>
    </xf>
    <xf numFmtId="0" fontId="1" fillId="2" borderId="39" xfId="0" applyFont="1" applyFill="1" applyBorder="1" applyProtection="1">
      <protection locked="0"/>
    </xf>
    <xf numFmtId="0" fontId="1" fillId="0" borderId="40" xfId="0" applyFont="1" applyFill="1" applyBorder="1" applyProtection="1">
      <protection locked="0"/>
    </xf>
    <xf numFmtId="0" fontId="1" fillId="2" borderId="41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0" borderId="37" xfId="0" applyFont="1" applyFill="1" applyBorder="1" applyProtection="1">
      <protection locked="0"/>
    </xf>
    <xf numFmtId="2" fontId="7" fillId="3" borderId="36" xfId="0" applyNumberFormat="1" applyFont="1" applyFill="1" applyBorder="1" applyProtection="1"/>
    <xf numFmtId="2" fontId="7" fillId="3" borderId="37" xfId="0" applyNumberFormat="1" applyFont="1" applyFill="1" applyBorder="1" applyProtection="1"/>
    <xf numFmtId="2" fontId="8" fillId="0" borderId="37" xfId="0" applyNumberFormat="1" applyFont="1" applyBorder="1" applyProtection="1"/>
    <xf numFmtId="2" fontId="20" fillId="2" borderId="37" xfId="0" applyNumberFormat="1" applyFont="1" applyFill="1" applyBorder="1" applyProtection="1"/>
    <xf numFmtId="2" fontId="20" fillId="2" borderId="38" xfId="0" applyNumberFormat="1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2" fontId="3" fillId="0" borderId="41" xfId="0" applyNumberFormat="1" applyFont="1" applyFill="1" applyBorder="1" applyProtection="1"/>
    <xf numFmtId="1" fontId="21" fillId="0" borderId="35" xfId="0" applyNumberFormat="1" applyFont="1" applyFill="1" applyBorder="1" applyProtection="1"/>
    <xf numFmtId="2" fontId="3" fillId="0" borderId="36" xfId="0" applyNumberFormat="1" applyFont="1" applyFill="1" applyBorder="1" applyProtection="1"/>
    <xf numFmtId="1" fontId="21" fillId="0" borderId="38" xfId="0" applyNumberFormat="1" applyFont="1" applyFill="1" applyBorder="1" applyProtection="1"/>
    <xf numFmtId="1" fontId="4" fillId="0" borderId="41" xfId="0" applyNumberFormat="1" applyFont="1" applyFill="1" applyBorder="1" applyProtection="1"/>
    <xf numFmtId="1" fontId="4" fillId="0" borderId="35" xfId="0" applyNumberFormat="1" applyFont="1" applyFill="1" applyBorder="1" applyProtection="1"/>
    <xf numFmtId="2" fontId="3" fillId="0" borderId="11" xfId="0" applyNumberFormat="1" applyFont="1" applyFill="1" applyBorder="1" applyAlignment="1" applyProtection="1">
      <alignment horizontal="center" vertical="center" wrapText="1"/>
    </xf>
    <xf numFmtId="2" fontId="3" fillId="0" borderId="30" xfId="0" applyNumberFormat="1" applyFont="1" applyFill="1" applyBorder="1" applyAlignment="1" applyProtection="1">
      <alignment horizontal="center" vertical="center" wrapText="1"/>
    </xf>
    <xf numFmtId="2" fontId="3" fillId="0" borderId="24" xfId="0" applyNumberFormat="1" applyFont="1" applyFill="1" applyBorder="1" applyAlignment="1" applyProtection="1">
      <alignment horizontal="center" vertical="center" wrapText="1"/>
    </xf>
    <xf numFmtId="2" fontId="3" fillId="0" borderId="25" xfId="0" applyNumberFormat="1" applyFont="1" applyFill="1" applyBorder="1" applyAlignment="1" applyProtection="1">
      <alignment horizontal="center" vertical="center" wrapText="1"/>
    </xf>
    <xf numFmtId="2" fontId="7" fillId="3" borderId="15" xfId="0" applyNumberFormat="1" applyFont="1" applyFill="1" applyBorder="1" applyAlignment="1" applyProtection="1">
      <alignment horizontal="center" vertical="center" textRotation="180"/>
    </xf>
    <xf numFmtId="2" fontId="7" fillId="3" borderId="27" xfId="0" applyNumberFormat="1" applyFont="1" applyFill="1" applyBorder="1" applyAlignment="1" applyProtection="1">
      <alignment horizontal="center" vertical="center" textRotation="180"/>
    </xf>
    <xf numFmtId="2" fontId="8" fillId="0" borderId="19" xfId="0" applyNumberFormat="1" applyFont="1" applyBorder="1" applyAlignment="1" applyProtection="1">
      <alignment horizontal="center" vertical="center"/>
    </xf>
    <xf numFmtId="2" fontId="8" fillId="0" borderId="5" xfId="0" applyNumberFormat="1" applyFont="1" applyBorder="1" applyAlignment="1" applyProtection="1">
      <alignment horizontal="center" vertical="center"/>
    </xf>
    <xf numFmtId="2" fontId="8" fillId="0" borderId="20" xfId="0" applyNumberFormat="1" applyFont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2" fontId="3" fillId="0" borderId="8" xfId="0" applyNumberFormat="1" applyFont="1" applyFill="1" applyBorder="1" applyAlignment="1" applyProtection="1">
      <alignment horizontal="center" vertical="center" wrapText="1"/>
    </xf>
    <xf numFmtId="1" fontId="4" fillId="0" borderId="12" xfId="0" applyNumberFormat="1" applyFont="1" applyBorder="1" applyAlignment="1" applyProtection="1">
      <alignment horizontal="center" vertical="center"/>
    </xf>
    <xf numFmtId="1" fontId="4" fillId="0" borderId="14" xfId="0" applyNumberFormat="1" applyFont="1" applyBorder="1" applyAlignment="1" applyProtection="1">
      <alignment horizontal="center" vertical="center"/>
    </xf>
    <xf numFmtId="1" fontId="4" fillId="0" borderId="24" xfId="0" applyNumberFormat="1" applyFont="1" applyBorder="1" applyAlignment="1" applyProtection="1">
      <alignment horizontal="center" vertical="center"/>
    </xf>
    <xf numFmtId="1" fontId="4" fillId="0" borderId="25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1" fontId="6" fillId="0" borderId="16" xfId="0" applyNumberFormat="1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 textRotation="180"/>
    </xf>
    <xf numFmtId="2" fontId="7" fillId="3" borderId="31" xfId="0" applyNumberFormat="1" applyFont="1" applyFill="1" applyBorder="1" applyAlignment="1" applyProtection="1">
      <alignment horizontal="center" vertical="center" textRotation="180"/>
    </xf>
    <xf numFmtId="0" fontId="1" fillId="0" borderId="1" xfId="0" applyFont="1" applyFill="1" applyBorder="1" applyAlignment="1" applyProtection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30"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2"/>
  <sheetViews>
    <sheetView tabSelected="1"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.140625" defaultRowHeight="12.75" x14ac:dyDescent="0.2"/>
  <cols>
    <col min="1" max="1" width="23.140625" style="1" customWidth="1"/>
    <col min="2" max="3" width="21.7109375" style="2" customWidth="1"/>
    <col min="4" max="5" width="19.140625" style="2" customWidth="1"/>
    <col min="6" max="11" width="8" style="2" customWidth="1"/>
    <col min="12" max="12" width="4" style="2" customWidth="1"/>
    <col min="13" max="13" width="3.28515625" style="4" customWidth="1"/>
    <col min="14" max="14" width="3.42578125" style="4" customWidth="1"/>
    <col min="15" max="15" width="2.7109375" style="4" customWidth="1"/>
    <col min="16" max="20" width="2.7109375" style="29" customWidth="1"/>
    <col min="21" max="21" width="3.7109375" style="29" customWidth="1"/>
    <col min="22" max="22" width="3.28515625" style="4" customWidth="1"/>
    <col min="23" max="23" width="2.7109375" style="4" customWidth="1"/>
    <col min="24" max="28" width="2.7109375" style="29" customWidth="1"/>
    <col min="29" max="29" width="3.85546875" style="29" customWidth="1"/>
    <col min="30" max="30" width="3.7109375" style="4" customWidth="1"/>
    <col min="31" max="31" width="2.7109375" style="4" customWidth="1"/>
    <col min="32" max="35" width="2.7109375" style="30" customWidth="1"/>
    <col min="36" max="37" width="6.140625" style="39" customWidth="1"/>
    <col min="38" max="38" width="5.28515625" style="39" customWidth="1"/>
    <col min="39" max="39" width="5.85546875" style="32" bestFit="1" customWidth="1"/>
    <col min="40" max="41" width="5.42578125" style="33" customWidth="1"/>
    <col min="42" max="42" width="6.140625" style="34" customWidth="1"/>
    <col min="43" max="44" width="6.5703125" style="34" customWidth="1"/>
    <col min="45" max="45" width="9.42578125" style="40" customWidth="1"/>
    <col min="46" max="46" width="8" style="41" customWidth="1"/>
    <col min="47" max="47" width="6.7109375" style="40" customWidth="1"/>
    <col min="48" max="48" width="8" style="41" customWidth="1"/>
    <col min="49" max="49" width="15.85546875" style="42" bestFit="1" customWidth="1"/>
    <col min="50" max="50" width="10.7109375" style="43" customWidth="1"/>
    <col min="51" max="16384" width="9.140625" style="4"/>
  </cols>
  <sheetData>
    <row r="1" spans="1:50" ht="15" customHeight="1" x14ac:dyDescent="0.2">
      <c r="D1" s="120" t="s">
        <v>0</v>
      </c>
      <c r="E1" s="122" t="s">
        <v>1</v>
      </c>
      <c r="G1" s="3"/>
      <c r="K1" s="44"/>
      <c r="M1" s="124" t="s">
        <v>2</v>
      </c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25"/>
      <c r="AP1" s="107" t="s">
        <v>3</v>
      </c>
      <c r="AQ1" s="108"/>
      <c r="AR1" s="108"/>
      <c r="AS1" s="92" t="s">
        <v>4</v>
      </c>
      <c r="AT1" s="93"/>
      <c r="AU1" s="101" t="s">
        <v>2</v>
      </c>
      <c r="AV1" s="101"/>
      <c r="AW1" s="103" t="s">
        <v>5</v>
      </c>
      <c r="AX1" s="104"/>
    </row>
    <row r="2" spans="1:50" ht="16.5" customHeight="1" x14ac:dyDescent="0.2">
      <c r="A2" s="109" t="s">
        <v>6</v>
      </c>
      <c r="B2" s="111" t="s">
        <v>7</v>
      </c>
      <c r="C2" s="113" t="s">
        <v>55</v>
      </c>
      <c r="D2" s="121"/>
      <c r="E2" s="123"/>
      <c r="F2" s="5" t="s">
        <v>8</v>
      </c>
      <c r="G2" s="6"/>
      <c r="H2" s="5" t="s">
        <v>9</v>
      </c>
      <c r="I2" s="7"/>
      <c r="J2" s="5" t="s">
        <v>25</v>
      </c>
      <c r="K2" s="45"/>
      <c r="L2" s="115" t="s">
        <v>10</v>
      </c>
      <c r="M2" s="115"/>
      <c r="N2" s="115"/>
      <c r="O2" s="115"/>
      <c r="P2" s="115"/>
      <c r="Q2" s="115"/>
      <c r="R2" s="115"/>
      <c r="S2" s="116"/>
      <c r="T2" s="117" t="s">
        <v>11</v>
      </c>
      <c r="U2" s="115"/>
      <c r="V2" s="115"/>
      <c r="W2" s="115"/>
      <c r="X2" s="115"/>
      <c r="Y2" s="115"/>
      <c r="Z2" s="115"/>
      <c r="AA2" s="116"/>
      <c r="AB2" s="117" t="s">
        <v>12</v>
      </c>
      <c r="AC2" s="115"/>
      <c r="AD2" s="115"/>
      <c r="AE2" s="115"/>
      <c r="AF2" s="115"/>
      <c r="AG2" s="115"/>
      <c r="AH2" s="115"/>
      <c r="AI2" s="116"/>
      <c r="AJ2" s="118" t="s">
        <v>13</v>
      </c>
      <c r="AK2" s="96" t="s">
        <v>14</v>
      </c>
      <c r="AL2" s="96" t="s">
        <v>15</v>
      </c>
      <c r="AM2" s="98"/>
      <c r="AN2" s="99"/>
      <c r="AO2" s="100"/>
      <c r="AP2" s="8" t="s">
        <v>13</v>
      </c>
      <c r="AQ2" s="9" t="s">
        <v>14</v>
      </c>
      <c r="AR2" s="9" t="s">
        <v>15</v>
      </c>
      <c r="AS2" s="94"/>
      <c r="AT2" s="95"/>
      <c r="AU2" s="102"/>
      <c r="AV2" s="102"/>
      <c r="AW2" s="105"/>
      <c r="AX2" s="106"/>
    </row>
    <row r="3" spans="1:50" ht="88.5" customHeight="1" thickBot="1" x14ac:dyDescent="0.25">
      <c r="A3" s="110"/>
      <c r="B3" s="112"/>
      <c r="C3" s="114"/>
      <c r="D3" s="56"/>
      <c r="E3" s="57"/>
      <c r="F3" s="58"/>
      <c r="G3" s="59" t="s">
        <v>16</v>
      </c>
      <c r="H3" s="60"/>
      <c r="I3" s="61" t="s">
        <v>16</v>
      </c>
      <c r="J3" s="60"/>
      <c r="K3" s="61" t="s">
        <v>16</v>
      </c>
      <c r="L3" s="15">
        <v>1</v>
      </c>
      <c r="M3" s="17">
        <v>2</v>
      </c>
      <c r="N3" s="17">
        <v>3</v>
      </c>
      <c r="O3" s="17">
        <v>4</v>
      </c>
      <c r="P3" s="17">
        <v>5</v>
      </c>
      <c r="Q3" s="18">
        <v>6</v>
      </c>
      <c r="R3" s="20" t="s">
        <v>17</v>
      </c>
      <c r="S3" s="21" t="s">
        <v>18</v>
      </c>
      <c r="T3" s="62">
        <v>1</v>
      </c>
      <c r="U3" s="63">
        <v>2</v>
      </c>
      <c r="V3" s="10">
        <v>3</v>
      </c>
      <c r="W3" s="11">
        <v>4</v>
      </c>
      <c r="X3" s="10">
        <v>5</v>
      </c>
      <c r="Y3" s="12">
        <v>6</v>
      </c>
      <c r="Z3" s="13" t="s">
        <v>17</v>
      </c>
      <c r="AA3" s="14" t="s">
        <v>18</v>
      </c>
      <c r="AB3" s="15">
        <v>1</v>
      </c>
      <c r="AC3" s="16">
        <v>2</v>
      </c>
      <c r="AD3" s="17">
        <v>3</v>
      </c>
      <c r="AE3" s="18">
        <v>4</v>
      </c>
      <c r="AF3" s="17">
        <v>5</v>
      </c>
      <c r="AG3" s="19">
        <v>6</v>
      </c>
      <c r="AH3" s="20" t="s">
        <v>17</v>
      </c>
      <c r="AI3" s="21" t="s">
        <v>18</v>
      </c>
      <c r="AJ3" s="119"/>
      <c r="AK3" s="97"/>
      <c r="AL3" s="97"/>
      <c r="AM3" s="22" t="s">
        <v>19</v>
      </c>
      <c r="AN3" s="23" t="s">
        <v>20</v>
      </c>
      <c r="AO3" s="46" t="s">
        <v>21</v>
      </c>
      <c r="AP3" s="47"/>
      <c r="AQ3" s="47"/>
      <c r="AR3" s="47"/>
      <c r="AS3" s="24" t="s">
        <v>22</v>
      </c>
      <c r="AT3" s="49" t="s">
        <v>16</v>
      </c>
      <c r="AU3" s="48" t="s">
        <v>22</v>
      </c>
      <c r="AV3" s="25" t="s">
        <v>16</v>
      </c>
      <c r="AW3" s="50" t="s">
        <v>23</v>
      </c>
      <c r="AX3" s="26" t="s">
        <v>24</v>
      </c>
    </row>
    <row r="4" spans="1:50" ht="30.75" customHeight="1" thickBot="1" x14ac:dyDescent="0.3">
      <c r="A4" s="51" t="s">
        <v>54</v>
      </c>
      <c r="B4" s="52"/>
      <c r="C4" s="53" t="s">
        <v>37</v>
      </c>
      <c r="D4" s="64">
        <f t="shared" ref="D4:D28" si="0">G4+I4+K4+AT4+AV4</f>
        <v>14</v>
      </c>
      <c r="E4" s="65">
        <f t="shared" ref="E4:E28" si="1">IF(ISNONTEXT(A4),"",RANK(D4,D:D,1))</f>
        <v>1</v>
      </c>
      <c r="F4" s="66">
        <v>83</v>
      </c>
      <c r="G4" s="67">
        <f t="shared" ref="G4:G28" si="2">IF(ISNONTEXT(A4),"",RANK(F4,F:F))</f>
        <v>5</v>
      </c>
      <c r="H4" s="66">
        <v>422</v>
      </c>
      <c r="I4" s="68">
        <f t="shared" ref="I4:I28" si="3">IF(ISNONTEXT(A4),"",RANK(H4,H:H))</f>
        <v>2</v>
      </c>
      <c r="J4" s="66">
        <v>53</v>
      </c>
      <c r="K4" s="68">
        <f t="shared" ref="K4:K28" si="4">IF(ISNONTEXT(A4),"",RANK(J4,J:J))</f>
        <v>2</v>
      </c>
      <c r="L4" s="69">
        <v>0</v>
      </c>
      <c r="M4" s="70">
        <v>15</v>
      </c>
      <c r="N4" s="71">
        <v>26</v>
      </c>
      <c r="O4" s="72">
        <v>5</v>
      </c>
      <c r="P4" s="72">
        <v>0</v>
      </c>
      <c r="Q4" s="73">
        <v>0</v>
      </c>
      <c r="R4" s="74">
        <v>1</v>
      </c>
      <c r="S4" s="75">
        <v>0</v>
      </c>
      <c r="T4" s="76">
        <v>1</v>
      </c>
      <c r="U4" s="70">
        <v>15</v>
      </c>
      <c r="V4" s="72">
        <v>22</v>
      </c>
      <c r="W4" s="72">
        <v>5</v>
      </c>
      <c r="X4" s="72">
        <v>0</v>
      </c>
      <c r="Y4" s="73">
        <v>0</v>
      </c>
      <c r="Z4" s="77">
        <v>1</v>
      </c>
      <c r="AA4" s="78">
        <v>0</v>
      </c>
      <c r="AB4" s="70">
        <v>0</v>
      </c>
      <c r="AC4" s="79">
        <v>12</v>
      </c>
      <c r="AD4" s="72">
        <v>25</v>
      </c>
      <c r="AE4" s="72">
        <v>4</v>
      </c>
      <c r="AF4" s="72">
        <v>1</v>
      </c>
      <c r="AG4" s="73">
        <v>0</v>
      </c>
      <c r="AH4" s="77">
        <v>2</v>
      </c>
      <c r="AI4" s="78">
        <v>0</v>
      </c>
      <c r="AJ4" s="80">
        <f t="shared" ref="AJ4:AJ28" si="5">IF(ISNONTEXT(A4),"",(MIN(100,(IF(M4&gt;11,10,M4*0.89)+(IF(N4&gt;14,20,N4*1.33))+(IF(O4&gt;14,30,O4*2))+(P4*3))+(Q4*4.5))))</f>
        <v>40</v>
      </c>
      <c r="AK4" s="81">
        <f t="shared" ref="AK4:AK28" si="6">IF(ISNONTEXT(A4),"",(MIN(100,(IF(U4&gt;11,10,U4*0.89)+(IF(V4&gt;14,20,V4*1.33))+(IF(W4&gt;14,30,W4*2))+(X4*3)+(Y4*4.5)))))</f>
        <v>40</v>
      </c>
      <c r="AL4" s="81">
        <f t="shared" ref="AL4:AL28" si="7">IF(ISNONTEXT(A4),"",(MIN(100,(IF(AC4&gt;11,10,AC4*0.89)+(IF(AD4&gt;14,20,AD4*1.33))+(IF(AE4&gt;14,30,AE4*2))+(AF4*3)+(AG4*4.5)))))</f>
        <v>41</v>
      </c>
      <c r="AM4" s="82">
        <f t="shared" ref="AM4:AM28" si="8">IF(ISNONTEXT(A4),"",(SUM(AJ4,AK4,AL4)/3))</f>
        <v>40.333333333333336</v>
      </c>
      <c r="AN4" s="83">
        <f t="shared" ref="AN4:AN28" si="9">(R4+Z4+AH4)/3*12.5</f>
        <v>16.666666666666664</v>
      </c>
      <c r="AO4" s="84">
        <f t="shared" ref="AO4:AO28" si="10">(S4+AA4+AI4)/3*25</f>
        <v>0</v>
      </c>
      <c r="AP4" s="85">
        <v>5.6</v>
      </c>
      <c r="AQ4" s="85">
        <v>6</v>
      </c>
      <c r="AR4" s="85">
        <v>5.9</v>
      </c>
      <c r="AS4" s="86">
        <f t="shared" ref="AS4:AS28" si="11">IF(ISNONTEXT(A4),"",MAX(0,(AVERAGE(AP4,AQ4,AR4)))*25)</f>
        <v>145.83333333333331</v>
      </c>
      <c r="AT4" s="87">
        <f t="shared" ref="AT4:AT28" si="12">IF(ISNONTEXT(A4),"",RANK(AS4,AS:AS))</f>
        <v>1</v>
      </c>
      <c r="AU4" s="88">
        <f t="shared" ref="AU4:AU28" si="13">IF(ISNONTEXT(A4),"",MAX(0,((AM4*2.5)-((AN4+AO4)/2))))</f>
        <v>92.500000000000014</v>
      </c>
      <c r="AV4" s="89">
        <f t="shared" ref="AV4:AV28" si="14">IF(ISNONTEXT(A4),"",RANK(AU4,AU:AU))</f>
        <v>4</v>
      </c>
      <c r="AW4" s="90">
        <f t="shared" ref="AW4:AW28" si="15">IF(ISNONTEXT(A4),"",AT4+AV4)</f>
        <v>5</v>
      </c>
      <c r="AX4" s="91">
        <f t="shared" ref="AX4:AX28" si="16">IF(ISNONTEXT(A4),"",RANK(AW4,AW:AW,1))</f>
        <v>2</v>
      </c>
    </row>
    <row r="5" spans="1:50" ht="30.75" customHeight="1" thickBot="1" x14ac:dyDescent="0.3">
      <c r="A5" s="51" t="s">
        <v>38</v>
      </c>
      <c r="B5" s="52"/>
      <c r="C5" s="53" t="s">
        <v>37</v>
      </c>
      <c r="D5" s="64">
        <f t="shared" si="0"/>
        <v>14</v>
      </c>
      <c r="E5" s="65">
        <f t="shared" si="1"/>
        <v>1</v>
      </c>
      <c r="F5" s="66">
        <v>86</v>
      </c>
      <c r="G5" s="67">
        <f t="shared" si="2"/>
        <v>1</v>
      </c>
      <c r="H5" s="66">
        <v>404</v>
      </c>
      <c r="I5" s="68">
        <f t="shared" si="3"/>
        <v>4</v>
      </c>
      <c r="J5" s="66">
        <v>57</v>
      </c>
      <c r="K5" s="68">
        <f t="shared" si="4"/>
        <v>1</v>
      </c>
      <c r="L5" s="69">
        <v>1</v>
      </c>
      <c r="M5" s="70">
        <v>14</v>
      </c>
      <c r="N5" s="71">
        <v>12</v>
      </c>
      <c r="O5" s="72">
        <v>9</v>
      </c>
      <c r="P5" s="72">
        <v>1</v>
      </c>
      <c r="Q5" s="73">
        <v>0</v>
      </c>
      <c r="R5" s="74">
        <v>2</v>
      </c>
      <c r="S5" s="75">
        <v>0</v>
      </c>
      <c r="T5" s="76">
        <v>2</v>
      </c>
      <c r="U5" s="70">
        <v>14</v>
      </c>
      <c r="V5" s="72">
        <v>11</v>
      </c>
      <c r="W5" s="72">
        <v>9</v>
      </c>
      <c r="X5" s="72">
        <v>1</v>
      </c>
      <c r="Y5" s="73">
        <v>0</v>
      </c>
      <c r="Z5" s="77">
        <v>2</v>
      </c>
      <c r="AA5" s="78">
        <v>0</v>
      </c>
      <c r="AB5" s="70">
        <v>0</v>
      </c>
      <c r="AC5" s="79">
        <v>16</v>
      </c>
      <c r="AD5" s="72">
        <v>16</v>
      </c>
      <c r="AE5" s="72">
        <v>9</v>
      </c>
      <c r="AF5" s="72">
        <v>0</v>
      </c>
      <c r="AG5" s="73">
        <v>0</v>
      </c>
      <c r="AH5" s="77">
        <v>2</v>
      </c>
      <c r="AI5" s="78">
        <v>0</v>
      </c>
      <c r="AJ5" s="80">
        <f t="shared" si="5"/>
        <v>46.96</v>
      </c>
      <c r="AK5" s="81">
        <f t="shared" si="6"/>
        <v>45.63</v>
      </c>
      <c r="AL5" s="81">
        <f t="shared" si="7"/>
        <v>48</v>
      </c>
      <c r="AM5" s="82">
        <f t="shared" si="8"/>
        <v>46.863333333333337</v>
      </c>
      <c r="AN5" s="83">
        <f t="shared" si="9"/>
        <v>25</v>
      </c>
      <c r="AO5" s="84">
        <f t="shared" si="10"/>
        <v>0</v>
      </c>
      <c r="AP5" s="85">
        <v>5</v>
      </c>
      <c r="AQ5" s="85">
        <v>4.8</v>
      </c>
      <c r="AR5" s="85">
        <v>5.0999999999999996</v>
      </c>
      <c r="AS5" s="86">
        <f t="shared" si="11"/>
        <v>124.16666666666667</v>
      </c>
      <c r="AT5" s="87">
        <f t="shared" si="12"/>
        <v>6</v>
      </c>
      <c r="AU5" s="88">
        <f t="shared" si="13"/>
        <v>104.65833333333335</v>
      </c>
      <c r="AV5" s="89">
        <f t="shared" si="14"/>
        <v>2</v>
      </c>
      <c r="AW5" s="90">
        <f t="shared" si="15"/>
        <v>8</v>
      </c>
      <c r="AX5" s="91">
        <f t="shared" si="16"/>
        <v>3</v>
      </c>
    </row>
    <row r="6" spans="1:50" ht="30.75" customHeight="1" thickBot="1" x14ac:dyDescent="0.3">
      <c r="A6" s="51" t="s">
        <v>39</v>
      </c>
      <c r="B6" s="52"/>
      <c r="C6" s="53" t="s">
        <v>37</v>
      </c>
      <c r="D6" s="64">
        <f t="shared" si="0"/>
        <v>17</v>
      </c>
      <c r="E6" s="65">
        <f t="shared" si="1"/>
        <v>3</v>
      </c>
      <c r="F6" s="66">
        <v>86</v>
      </c>
      <c r="G6" s="67">
        <f t="shared" si="2"/>
        <v>1</v>
      </c>
      <c r="H6" s="66">
        <v>400</v>
      </c>
      <c r="I6" s="68">
        <f t="shared" si="3"/>
        <v>5</v>
      </c>
      <c r="J6" s="66">
        <v>49</v>
      </c>
      <c r="K6" s="68">
        <f t="shared" si="4"/>
        <v>3</v>
      </c>
      <c r="L6" s="69">
        <v>1</v>
      </c>
      <c r="M6" s="70">
        <v>16</v>
      </c>
      <c r="N6" s="71">
        <v>18</v>
      </c>
      <c r="O6" s="72">
        <v>6</v>
      </c>
      <c r="P6" s="72">
        <v>0</v>
      </c>
      <c r="Q6" s="73">
        <v>0</v>
      </c>
      <c r="R6" s="74">
        <v>1</v>
      </c>
      <c r="S6" s="75">
        <v>0</v>
      </c>
      <c r="T6" s="76">
        <v>0</v>
      </c>
      <c r="U6" s="70">
        <v>13</v>
      </c>
      <c r="V6" s="72">
        <v>20</v>
      </c>
      <c r="W6" s="72">
        <v>4</v>
      </c>
      <c r="X6" s="72">
        <v>0</v>
      </c>
      <c r="Y6" s="73">
        <v>0</v>
      </c>
      <c r="Z6" s="77">
        <v>1</v>
      </c>
      <c r="AA6" s="78">
        <v>0</v>
      </c>
      <c r="AB6" s="70">
        <v>0</v>
      </c>
      <c r="AC6" s="79">
        <v>16</v>
      </c>
      <c r="AD6" s="72">
        <v>12</v>
      </c>
      <c r="AE6" s="72">
        <v>5</v>
      </c>
      <c r="AF6" s="72">
        <v>0</v>
      </c>
      <c r="AG6" s="73">
        <v>0</v>
      </c>
      <c r="AH6" s="77">
        <v>0</v>
      </c>
      <c r="AI6" s="78">
        <v>1</v>
      </c>
      <c r="AJ6" s="80">
        <f t="shared" si="5"/>
        <v>42</v>
      </c>
      <c r="AK6" s="81">
        <f t="shared" si="6"/>
        <v>38</v>
      </c>
      <c r="AL6" s="81">
        <f t="shared" si="7"/>
        <v>35.96</v>
      </c>
      <c r="AM6" s="82">
        <f t="shared" si="8"/>
        <v>38.653333333333336</v>
      </c>
      <c r="AN6" s="83">
        <f t="shared" si="9"/>
        <v>8.3333333333333321</v>
      </c>
      <c r="AO6" s="84">
        <f t="shared" si="10"/>
        <v>8.3333333333333321</v>
      </c>
      <c r="AP6" s="85">
        <v>5.8</v>
      </c>
      <c r="AQ6" s="85">
        <v>5.2</v>
      </c>
      <c r="AR6" s="85">
        <v>5.4</v>
      </c>
      <c r="AS6" s="86">
        <f t="shared" si="11"/>
        <v>136.66666666666666</v>
      </c>
      <c r="AT6" s="87">
        <f t="shared" si="12"/>
        <v>2</v>
      </c>
      <c r="AU6" s="88">
        <f t="shared" si="13"/>
        <v>88.300000000000011</v>
      </c>
      <c r="AV6" s="89">
        <f t="shared" si="14"/>
        <v>6</v>
      </c>
      <c r="AW6" s="90">
        <f t="shared" si="15"/>
        <v>8</v>
      </c>
      <c r="AX6" s="91">
        <f t="shared" si="16"/>
        <v>3</v>
      </c>
    </row>
    <row r="7" spans="1:50" ht="30.75" customHeight="1" thickBot="1" x14ac:dyDescent="0.3">
      <c r="A7" s="51" t="s">
        <v>36</v>
      </c>
      <c r="B7" s="52"/>
      <c r="C7" s="55" t="s">
        <v>37</v>
      </c>
      <c r="D7" s="64">
        <f t="shared" si="0"/>
        <v>30</v>
      </c>
      <c r="E7" s="65">
        <f t="shared" si="1"/>
        <v>4</v>
      </c>
      <c r="F7" s="66">
        <v>84</v>
      </c>
      <c r="G7" s="67">
        <f t="shared" si="2"/>
        <v>3</v>
      </c>
      <c r="H7" s="66">
        <v>430</v>
      </c>
      <c r="I7" s="68">
        <f t="shared" si="3"/>
        <v>1</v>
      </c>
      <c r="J7" s="66">
        <v>45</v>
      </c>
      <c r="K7" s="68">
        <f t="shared" si="4"/>
        <v>7</v>
      </c>
      <c r="L7" s="69">
        <v>0</v>
      </c>
      <c r="M7" s="70">
        <v>12</v>
      </c>
      <c r="N7" s="71">
        <v>10</v>
      </c>
      <c r="O7" s="72">
        <v>1</v>
      </c>
      <c r="P7" s="72">
        <v>2</v>
      </c>
      <c r="Q7" s="73">
        <v>0</v>
      </c>
      <c r="R7" s="74">
        <v>5</v>
      </c>
      <c r="S7" s="75">
        <v>0</v>
      </c>
      <c r="T7" s="76">
        <v>0</v>
      </c>
      <c r="U7" s="70">
        <v>13</v>
      </c>
      <c r="V7" s="72">
        <v>9</v>
      </c>
      <c r="W7" s="72">
        <v>1</v>
      </c>
      <c r="X7" s="72">
        <v>2</v>
      </c>
      <c r="Y7" s="73">
        <v>0</v>
      </c>
      <c r="Z7" s="77">
        <v>5</v>
      </c>
      <c r="AA7" s="78">
        <v>0</v>
      </c>
      <c r="AB7" s="70">
        <v>0</v>
      </c>
      <c r="AC7" s="79">
        <v>9</v>
      </c>
      <c r="AD7" s="72">
        <v>15</v>
      </c>
      <c r="AE7" s="72">
        <v>10</v>
      </c>
      <c r="AF7" s="72">
        <v>2</v>
      </c>
      <c r="AG7" s="73">
        <v>0</v>
      </c>
      <c r="AH7" s="77">
        <v>2</v>
      </c>
      <c r="AI7" s="78">
        <v>2</v>
      </c>
      <c r="AJ7" s="80">
        <f t="shared" si="5"/>
        <v>31.3</v>
      </c>
      <c r="AK7" s="81">
        <f t="shared" si="6"/>
        <v>29.97</v>
      </c>
      <c r="AL7" s="81">
        <f t="shared" si="7"/>
        <v>54.01</v>
      </c>
      <c r="AM7" s="82">
        <f t="shared" si="8"/>
        <v>38.426666666666669</v>
      </c>
      <c r="AN7" s="83">
        <f t="shared" si="9"/>
        <v>50</v>
      </c>
      <c r="AO7" s="84">
        <f t="shared" si="10"/>
        <v>16.666666666666664</v>
      </c>
      <c r="AP7" s="85">
        <v>4.8</v>
      </c>
      <c r="AQ7" s="85">
        <v>4.7</v>
      </c>
      <c r="AR7" s="85">
        <v>5.3</v>
      </c>
      <c r="AS7" s="86">
        <f t="shared" si="11"/>
        <v>123.33333333333334</v>
      </c>
      <c r="AT7" s="87">
        <f t="shared" si="12"/>
        <v>7</v>
      </c>
      <c r="AU7" s="88">
        <f t="shared" si="13"/>
        <v>62.733333333333348</v>
      </c>
      <c r="AV7" s="89">
        <f t="shared" si="14"/>
        <v>12</v>
      </c>
      <c r="AW7" s="90">
        <f t="shared" si="15"/>
        <v>19</v>
      </c>
      <c r="AX7" s="91">
        <f t="shared" si="16"/>
        <v>7</v>
      </c>
    </row>
    <row r="8" spans="1:50" ht="30.75" customHeight="1" thickBot="1" x14ac:dyDescent="0.3">
      <c r="A8" s="51" t="s">
        <v>41</v>
      </c>
      <c r="B8" s="52"/>
      <c r="C8" s="53" t="s">
        <v>37</v>
      </c>
      <c r="D8" s="64">
        <f t="shared" si="0"/>
        <v>40</v>
      </c>
      <c r="E8" s="65">
        <f t="shared" si="1"/>
        <v>5</v>
      </c>
      <c r="F8" s="66">
        <v>82</v>
      </c>
      <c r="G8" s="67">
        <f t="shared" si="2"/>
        <v>8</v>
      </c>
      <c r="H8" s="66">
        <v>390</v>
      </c>
      <c r="I8" s="68">
        <f t="shared" si="3"/>
        <v>6</v>
      </c>
      <c r="J8" s="66">
        <v>28</v>
      </c>
      <c r="K8" s="68">
        <f t="shared" si="4"/>
        <v>14</v>
      </c>
      <c r="L8" s="69">
        <v>2</v>
      </c>
      <c r="M8" s="70">
        <v>11</v>
      </c>
      <c r="N8" s="71">
        <v>13</v>
      </c>
      <c r="O8" s="72">
        <v>4</v>
      </c>
      <c r="P8" s="72">
        <v>0</v>
      </c>
      <c r="Q8" s="73">
        <v>0</v>
      </c>
      <c r="R8" s="74">
        <v>2</v>
      </c>
      <c r="S8" s="75">
        <v>0</v>
      </c>
      <c r="T8" s="76">
        <v>0</v>
      </c>
      <c r="U8" s="70">
        <v>15</v>
      </c>
      <c r="V8" s="72">
        <v>20</v>
      </c>
      <c r="W8" s="72">
        <v>1</v>
      </c>
      <c r="X8" s="72">
        <v>0</v>
      </c>
      <c r="Y8" s="73">
        <v>0</v>
      </c>
      <c r="Z8" s="77">
        <v>1</v>
      </c>
      <c r="AA8" s="78">
        <v>0</v>
      </c>
      <c r="AB8" s="70">
        <v>2</v>
      </c>
      <c r="AC8" s="79">
        <v>15</v>
      </c>
      <c r="AD8" s="72">
        <v>18</v>
      </c>
      <c r="AE8" s="72">
        <v>3</v>
      </c>
      <c r="AF8" s="72">
        <v>0</v>
      </c>
      <c r="AG8" s="73">
        <v>0</v>
      </c>
      <c r="AH8" s="77">
        <v>2</v>
      </c>
      <c r="AI8" s="78">
        <v>0</v>
      </c>
      <c r="AJ8" s="80">
        <f t="shared" si="5"/>
        <v>35.08</v>
      </c>
      <c r="AK8" s="81">
        <f t="shared" si="6"/>
        <v>32</v>
      </c>
      <c r="AL8" s="81">
        <f t="shared" si="7"/>
        <v>36</v>
      </c>
      <c r="AM8" s="82">
        <f t="shared" si="8"/>
        <v>34.36</v>
      </c>
      <c r="AN8" s="83">
        <f t="shared" si="9"/>
        <v>20.833333333333336</v>
      </c>
      <c r="AO8" s="84">
        <f t="shared" si="10"/>
        <v>0</v>
      </c>
      <c r="AP8" s="85">
        <v>5.2</v>
      </c>
      <c r="AQ8" s="85">
        <v>5</v>
      </c>
      <c r="AR8" s="85">
        <v>5</v>
      </c>
      <c r="AS8" s="86">
        <f t="shared" si="11"/>
        <v>126.66666666666666</v>
      </c>
      <c r="AT8" s="87">
        <f t="shared" si="12"/>
        <v>5</v>
      </c>
      <c r="AU8" s="88">
        <f t="shared" si="13"/>
        <v>75.483333333333334</v>
      </c>
      <c r="AV8" s="89">
        <f t="shared" si="14"/>
        <v>7</v>
      </c>
      <c r="AW8" s="90">
        <f t="shared" si="15"/>
        <v>12</v>
      </c>
      <c r="AX8" s="91">
        <f t="shared" si="16"/>
        <v>5</v>
      </c>
    </row>
    <row r="9" spans="1:50" ht="30.75" customHeight="1" thickBot="1" x14ac:dyDescent="0.3">
      <c r="A9" s="51" t="s">
        <v>49</v>
      </c>
      <c r="B9" s="52"/>
      <c r="C9" s="53" t="s">
        <v>45</v>
      </c>
      <c r="D9" s="64">
        <f t="shared" si="0"/>
        <v>40</v>
      </c>
      <c r="E9" s="65">
        <f t="shared" si="1"/>
        <v>5</v>
      </c>
      <c r="F9" s="66">
        <v>84</v>
      </c>
      <c r="G9" s="67">
        <f t="shared" si="2"/>
        <v>3</v>
      </c>
      <c r="H9" s="66">
        <v>371</v>
      </c>
      <c r="I9" s="68">
        <f t="shared" si="3"/>
        <v>9</v>
      </c>
      <c r="J9" s="66">
        <v>46</v>
      </c>
      <c r="K9" s="68">
        <f t="shared" si="4"/>
        <v>5</v>
      </c>
      <c r="L9" s="69">
        <v>1</v>
      </c>
      <c r="M9" s="70">
        <v>5</v>
      </c>
      <c r="N9" s="71">
        <v>12</v>
      </c>
      <c r="O9" s="72">
        <v>7</v>
      </c>
      <c r="P9" s="72">
        <v>1</v>
      </c>
      <c r="Q9" s="73">
        <v>0</v>
      </c>
      <c r="R9" s="74">
        <v>3</v>
      </c>
      <c r="S9" s="75">
        <v>0</v>
      </c>
      <c r="T9" s="76">
        <v>0</v>
      </c>
      <c r="U9" s="70">
        <v>5</v>
      </c>
      <c r="V9" s="72">
        <v>17</v>
      </c>
      <c r="W9" s="72">
        <v>4</v>
      </c>
      <c r="X9" s="72">
        <v>0</v>
      </c>
      <c r="Y9" s="73">
        <v>0</v>
      </c>
      <c r="Z9" s="77">
        <v>3</v>
      </c>
      <c r="AA9" s="78">
        <v>1</v>
      </c>
      <c r="AB9" s="70">
        <v>0</v>
      </c>
      <c r="AC9" s="79">
        <v>5</v>
      </c>
      <c r="AD9" s="72">
        <v>15</v>
      </c>
      <c r="AE9" s="72">
        <v>4</v>
      </c>
      <c r="AF9" s="72">
        <v>1</v>
      </c>
      <c r="AG9" s="73">
        <v>0</v>
      </c>
      <c r="AH9" s="77">
        <v>3</v>
      </c>
      <c r="AI9" s="78">
        <v>0</v>
      </c>
      <c r="AJ9" s="80">
        <f t="shared" si="5"/>
        <v>37.409999999999997</v>
      </c>
      <c r="AK9" s="81">
        <f t="shared" si="6"/>
        <v>32.450000000000003</v>
      </c>
      <c r="AL9" s="81">
        <f t="shared" si="7"/>
        <v>35.450000000000003</v>
      </c>
      <c r="AM9" s="82">
        <f t="shared" si="8"/>
        <v>35.103333333333332</v>
      </c>
      <c r="AN9" s="83">
        <f t="shared" si="9"/>
        <v>37.5</v>
      </c>
      <c r="AO9" s="84">
        <f t="shared" si="10"/>
        <v>8.3333333333333321</v>
      </c>
      <c r="AP9" s="85">
        <v>4.5</v>
      </c>
      <c r="AQ9" s="85">
        <v>4.5</v>
      </c>
      <c r="AR9" s="85">
        <v>2.9</v>
      </c>
      <c r="AS9" s="86">
        <f t="shared" si="11"/>
        <v>99.166666666666671</v>
      </c>
      <c r="AT9" s="87">
        <f t="shared" si="12"/>
        <v>13</v>
      </c>
      <c r="AU9" s="88">
        <f t="shared" si="13"/>
        <v>64.841666666666669</v>
      </c>
      <c r="AV9" s="89">
        <f t="shared" si="14"/>
        <v>10</v>
      </c>
      <c r="AW9" s="90">
        <f t="shared" si="15"/>
        <v>23</v>
      </c>
      <c r="AX9" s="91">
        <f t="shared" si="16"/>
        <v>11</v>
      </c>
    </row>
    <row r="10" spans="1:50" ht="30.75" customHeight="1" thickBot="1" x14ac:dyDescent="0.3">
      <c r="A10" s="51" t="s">
        <v>40</v>
      </c>
      <c r="B10" s="52"/>
      <c r="C10" s="53" t="s">
        <v>37</v>
      </c>
      <c r="D10" s="64">
        <f t="shared" si="0"/>
        <v>40</v>
      </c>
      <c r="E10" s="65">
        <f t="shared" si="1"/>
        <v>5</v>
      </c>
      <c r="F10" s="66">
        <v>82</v>
      </c>
      <c r="G10" s="67">
        <f t="shared" si="2"/>
        <v>8</v>
      </c>
      <c r="H10" s="66">
        <v>406</v>
      </c>
      <c r="I10" s="68">
        <f t="shared" si="3"/>
        <v>3</v>
      </c>
      <c r="J10" s="66">
        <v>49</v>
      </c>
      <c r="K10" s="68">
        <f t="shared" si="4"/>
        <v>3</v>
      </c>
      <c r="L10" s="69">
        <v>2</v>
      </c>
      <c r="M10" s="70">
        <v>16</v>
      </c>
      <c r="N10" s="71">
        <v>12</v>
      </c>
      <c r="O10" s="72">
        <v>0</v>
      </c>
      <c r="P10" s="72">
        <v>0</v>
      </c>
      <c r="Q10" s="73">
        <v>0</v>
      </c>
      <c r="R10" s="74">
        <v>2</v>
      </c>
      <c r="S10" s="75">
        <v>1</v>
      </c>
      <c r="T10" s="76">
        <v>1</v>
      </c>
      <c r="U10" s="70">
        <v>16</v>
      </c>
      <c r="V10" s="72">
        <v>10</v>
      </c>
      <c r="W10" s="72">
        <v>2</v>
      </c>
      <c r="X10" s="72">
        <v>0</v>
      </c>
      <c r="Y10" s="73">
        <v>0</v>
      </c>
      <c r="Z10" s="77">
        <v>3</v>
      </c>
      <c r="AA10" s="78">
        <v>0</v>
      </c>
      <c r="AB10" s="70">
        <v>2</v>
      </c>
      <c r="AC10" s="79">
        <v>14</v>
      </c>
      <c r="AD10" s="72">
        <v>12</v>
      </c>
      <c r="AE10" s="72">
        <v>3</v>
      </c>
      <c r="AF10" s="72">
        <v>0</v>
      </c>
      <c r="AG10" s="73">
        <v>0</v>
      </c>
      <c r="AH10" s="77">
        <v>3</v>
      </c>
      <c r="AI10" s="78">
        <v>0</v>
      </c>
      <c r="AJ10" s="80">
        <f t="shared" si="5"/>
        <v>25.96</v>
      </c>
      <c r="AK10" s="81">
        <f t="shared" si="6"/>
        <v>27.3</v>
      </c>
      <c r="AL10" s="81">
        <f t="shared" si="7"/>
        <v>31.96</v>
      </c>
      <c r="AM10" s="82">
        <f t="shared" si="8"/>
        <v>28.406666666666666</v>
      </c>
      <c r="AN10" s="83">
        <f t="shared" si="9"/>
        <v>33.333333333333329</v>
      </c>
      <c r="AO10" s="84">
        <f t="shared" si="10"/>
        <v>8.3333333333333321</v>
      </c>
      <c r="AP10" s="85">
        <v>4.5</v>
      </c>
      <c r="AQ10" s="85">
        <v>4.5</v>
      </c>
      <c r="AR10" s="85">
        <v>4.2</v>
      </c>
      <c r="AS10" s="86">
        <f t="shared" si="11"/>
        <v>109.99999999999999</v>
      </c>
      <c r="AT10" s="87">
        <f t="shared" si="12"/>
        <v>10</v>
      </c>
      <c r="AU10" s="88">
        <f t="shared" si="13"/>
        <v>50.183333333333337</v>
      </c>
      <c r="AV10" s="89">
        <f t="shared" si="14"/>
        <v>16</v>
      </c>
      <c r="AW10" s="90">
        <f t="shared" si="15"/>
        <v>26</v>
      </c>
      <c r="AX10" s="91">
        <f t="shared" si="16"/>
        <v>14</v>
      </c>
    </row>
    <row r="11" spans="1:50" ht="30.75" customHeight="1" thickBot="1" x14ac:dyDescent="0.3">
      <c r="A11" s="51" t="s">
        <v>50</v>
      </c>
      <c r="B11" s="52"/>
      <c r="C11" s="53" t="s">
        <v>51</v>
      </c>
      <c r="D11" s="64">
        <f t="shared" si="0"/>
        <v>46</v>
      </c>
      <c r="E11" s="65">
        <f t="shared" si="1"/>
        <v>8</v>
      </c>
      <c r="F11" s="66">
        <v>76</v>
      </c>
      <c r="G11" s="67">
        <f t="shared" si="2"/>
        <v>10</v>
      </c>
      <c r="H11" s="66">
        <v>372</v>
      </c>
      <c r="I11" s="68">
        <f t="shared" si="3"/>
        <v>7</v>
      </c>
      <c r="J11" s="66">
        <v>44</v>
      </c>
      <c r="K11" s="68">
        <f t="shared" si="4"/>
        <v>8</v>
      </c>
      <c r="L11" s="69">
        <v>0</v>
      </c>
      <c r="M11" s="70">
        <v>10</v>
      </c>
      <c r="N11" s="71">
        <v>23</v>
      </c>
      <c r="O11" s="72">
        <v>4</v>
      </c>
      <c r="P11" s="72">
        <v>0</v>
      </c>
      <c r="Q11" s="73">
        <v>0</v>
      </c>
      <c r="R11" s="74">
        <v>4</v>
      </c>
      <c r="S11" s="75">
        <v>0</v>
      </c>
      <c r="T11" s="76">
        <v>1</v>
      </c>
      <c r="U11" s="70">
        <v>13</v>
      </c>
      <c r="V11" s="72">
        <v>13</v>
      </c>
      <c r="W11" s="72">
        <v>9</v>
      </c>
      <c r="X11" s="72">
        <v>3</v>
      </c>
      <c r="Y11" s="73">
        <v>0</v>
      </c>
      <c r="Z11" s="77">
        <v>4</v>
      </c>
      <c r="AA11" s="78">
        <v>0</v>
      </c>
      <c r="AB11" s="70">
        <v>1</v>
      </c>
      <c r="AC11" s="79">
        <v>11</v>
      </c>
      <c r="AD11" s="72">
        <v>15</v>
      </c>
      <c r="AE11" s="72">
        <v>8</v>
      </c>
      <c r="AF11" s="72">
        <v>2</v>
      </c>
      <c r="AG11" s="73">
        <v>0</v>
      </c>
      <c r="AH11" s="77">
        <v>4</v>
      </c>
      <c r="AI11" s="78">
        <v>0</v>
      </c>
      <c r="AJ11" s="80">
        <f t="shared" si="5"/>
        <v>36.9</v>
      </c>
      <c r="AK11" s="81">
        <f t="shared" si="6"/>
        <v>54.29</v>
      </c>
      <c r="AL11" s="81">
        <f t="shared" si="7"/>
        <v>51.79</v>
      </c>
      <c r="AM11" s="82">
        <f t="shared" si="8"/>
        <v>47.66</v>
      </c>
      <c r="AN11" s="83">
        <f t="shared" si="9"/>
        <v>50</v>
      </c>
      <c r="AO11" s="84">
        <f t="shared" si="10"/>
        <v>0</v>
      </c>
      <c r="AP11" s="85">
        <v>1.8</v>
      </c>
      <c r="AQ11" s="85">
        <v>3.4</v>
      </c>
      <c r="AR11" s="85">
        <v>3.5</v>
      </c>
      <c r="AS11" s="86">
        <f t="shared" si="11"/>
        <v>72.5</v>
      </c>
      <c r="AT11" s="87">
        <f t="shared" si="12"/>
        <v>18</v>
      </c>
      <c r="AU11" s="88">
        <f t="shared" si="13"/>
        <v>94.149999999999991</v>
      </c>
      <c r="AV11" s="89">
        <f t="shared" si="14"/>
        <v>3</v>
      </c>
      <c r="AW11" s="90">
        <f t="shared" si="15"/>
        <v>21</v>
      </c>
      <c r="AX11" s="91">
        <f t="shared" si="16"/>
        <v>9</v>
      </c>
    </row>
    <row r="12" spans="1:50" ht="30.75" customHeight="1" thickBot="1" x14ac:dyDescent="0.3">
      <c r="A12" s="54" t="s">
        <v>44</v>
      </c>
      <c r="B12" s="52"/>
      <c r="C12" s="53" t="s">
        <v>45</v>
      </c>
      <c r="D12" s="64">
        <f t="shared" si="0"/>
        <v>47</v>
      </c>
      <c r="E12" s="65">
        <f t="shared" si="1"/>
        <v>9</v>
      </c>
      <c r="F12" s="66">
        <v>74</v>
      </c>
      <c r="G12" s="67">
        <f t="shared" si="2"/>
        <v>11</v>
      </c>
      <c r="H12" s="66">
        <v>363</v>
      </c>
      <c r="I12" s="68">
        <f t="shared" si="3"/>
        <v>13</v>
      </c>
      <c r="J12" s="66">
        <v>12</v>
      </c>
      <c r="K12" s="68">
        <f t="shared" si="4"/>
        <v>19</v>
      </c>
      <c r="L12" s="69">
        <v>2</v>
      </c>
      <c r="M12" s="70">
        <v>11</v>
      </c>
      <c r="N12" s="71">
        <v>12</v>
      </c>
      <c r="O12" s="72">
        <v>9</v>
      </c>
      <c r="P12" s="72">
        <v>0</v>
      </c>
      <c r="Q12" s="73">
        <v>0</v>
      </c>
      <c r="R12" s="74">
        <v>0</v>
      </c>
      <c r="S12" s="75">
        <v>0</v>
      </c>
      <c r="T12" s="76">
        <v>1</v>
      </c>
      <c r="U12" s="70">
        <v>14</v>
      </c>
      <c r="V12" s="72">
        <v>9</v>
      </c>
      <c r="W12" s="72">
        <v>10</v>
      </c>
      <c r="X12" s="72">
        <v>0</v>
      </c>
      <c r="Y12" s="73">
        <v>0</v>
      </c>
      <c r="Z12" s="77">
        <v>0</v>
      </c>
      <c r="AA12" s="78">
        <v>0</v>
      </c>
      <c r="AB12" s="70">
        <v>0</v>
      </c>
      <c r="AC12" s="79">
        <v>10</v>
      </c>
      <c r="AD12" s="72">
        <v>15</v>
      </c>
      <c r="AE12" s="72">
        <v>8</v>
      </c>
      <c r="AF12" s="72">
        <v>0</v>
      </c>
      <c r="AG12" s="73">
        <v>0</v>
      </c>
      <c r="AH12" s="77">
        <v>0</v>
      </c>
      <c r="AI12" s="78">
        <v>0</v>
      </c>
      <c r="AJ12" s="80">
        <f t="shared" si="5"/>
        <v>43.75</v>
      </c>
      <c r="AK12" s="81">
        <f t="shared" si="6"/>
        <v>41.97</v>
      </c>
      <c r="AL12" s="81">
        <f t="shared" si="7"/>
        <v>44.9</v>
      </c>
      <c r="AM12" s="82">
        <f t="shared" si="8"/>
        <v>43.54</v>
      </c>
      <c r="AN12" s="83">
        <f t="shared" si="9"/>
        <v>0</v>
      </c>
      <c r="AO12" s="84">
        <f t="shared" si="10"/>
        <v>0</v>
      </c>
      <c r="AP12" s="85">
        <v>5.4</v>
      </c>
      <c r="AQ12" s="85">
        <v>5.0999999999999996</v>
      </c>
      <c r="AR12" s="85">
        <v>5.7</v>
      </c>
      <c r="AS12" s="86">
        <f t="shared" si="11"/>
        <v>135</v>
      </c>
      <c r="AT12" s="87">
        <f t="shared" si="12"/>
        <v>3</v>
      </c>
      <c r="AU12" s="88">
        <f t="shared" si="13"/>
        <v>108.85</v>
      </c>
      <c r="AV12" s="89">
        <f t="shared" si="14"/>
        <v>1</v>
      </c>
      <c r="AW12" s="90">
        <f t="shared" si="15"/>
        <v>4</v>
      </c>
      <c r="AX12" s="91">
        <f t="shared" si="16"/>
        <v>1</v>
      </c>
    </row>
    <row r="13" spans="1:50" ht="30.75" customHeight="1" thickBot="1" x14ac:dyDescent="0.3">
      <c r="A13" s="51" t="s">
        <v>42</v>
      </c>
      <c r="B13" s="52"/>
      <c r="C13" s="53" t="s">
        <v>37</v>
      </c>
      <c r="D13" s="64">
        <f t="shared" si="0"/>
        <v>50</v>
      </c>
      <c r="E13" s="65">
        <f t="shared" si="1"/>
        <v>10</v>
      </c>
      <c r="F13" s="66">
        <v>70</v>
      </c>
      <c r="G13" s="67">
        <f t="shared" si="2"/>
        <v>12</v>
      </c>
      <c r="H13" s="66">
        <v>336</v>
      </c>
      <c r="I13" s="68">
        <f t="shared" si="3"/>
        <v>16</v>
      </c>
      <c r="J13" s="66">
        <v>39</v>
      </c>
      <c r="K13" s="68">
        <f t="shared" si="4"/>
        <v>10</v>
      </c>
      <c r="L13" s="69">
        <v>2</v>
      </c>
      <c r="M13" s="70">
        <v>7</v>
      </c>
      <c r="N13" s="71">
        <v>14</v>
      </c>
      <c r="O13" s="72">
        <v>2</v>
      </c>
      <c r="P13" s="72">
        <v>0</v>
      </c>
      <c r="Q13" s="73">
        <v>0</v>
      </c>
      <c r="R13" s="74">
        <v>1</v>
      </c>
      <c r="S13" s="75">
        <v>0</v>
      </c>
      <c r="T13" s="76">
        <v>2</v>
      </c>
      <c r="U13" s="70">
        <v>20</v>
      </c>
      <c r="V13" s="72">
        <v>15</v>
      </c>
      <c r="W13" s="72">
        <v>1</v>
      </c>
      <c r="X13" s="72">
        <v>0</v>
      </c>
      <c r="Y13" s="73">
        <v>0</v>
      </c>
      <c r="Z13" s="77">
        <v>0</v>
      </c>
      <c r="AA13" s="78">
        <v>0</v>
      </c>
      <c r="AB13" s="70">
        <v>3</v>
      </c>
      <c r="AC13" s="79">
        <v>16</v>
      </c>
      <c r="AD13" s="72">
        <v>16</v>
      </c>
      <c r="AE13" s="72">
        <v>2</v>
      </c>
      <c r="AF13" s="72">
        <v>0</v>
      </c>
      <c r="AG13" s="73">
        <v>0</v>
      </c>
      <c r="AH13" s="77">
        <v>1</v>
      </c>
      <c r="AI13" s="78">
        <v>0</v>
      </c>
      <c r="AJ13" s="80">
        <f t="shared" si="5"/>
        <v>28.85</v>
      </c>
      <c r="AK13" s="81">
        <f t="shared" si="6"/>
        <v>32</v>
      </c>
      <c r="AL13" s="81">
        <f t="shared" si="7"/>
        <v>34</v>
      </c>
      <c r="AM13" s="82">
        <f t="shared" si="8"/>
        <v>31.616666666666664</v>
      </c>
      <c r="AN13" s="83">
        <f t="shared" si="9"/>
        <v>8.3333333333333321</v>
      </c>
      <c r="AO13" s="84">
        <f t="shared" si="10"/>
        <v>0</v>
      </c>
      <c r="AP13" s="85">
        <v>4.7</v>
      </c>
      <c r="AQ13" s="85">
        <v>5.4</v>
      </c>
      <c r="AR13" s="85">
        <v>5.5</v>
      </c>
      <c r="AS13" s="86">
        <f t="shared" si="11"/>
        <v>130</v>
      </c>
      <c r="AT13" s="87">
        <f t="shared" si="12"/>
        <v>4</v>
      </c>
      <c r="AU13" s="88">
        <f t="shared" si="13"/>
        <v>74.874999999999986</v>
      </c>
      <c r="AV13" s="89">
        <f t="shared" si="14"/>
        <v>8</v>
      </c>
      <c r="AW13" s="90">
        <f t="shared" si="15"/>
        <v>12</v>
      </c>
      <c r="AX13" s="91">
        <f t="shared" si="16"/>
        <v>5</v>
      </c>
    </row>
    <row r="14" spans="1:50" ht="30.75" customHeight="1" thickBot="1" x14ac:dyDescent="0.3">
      <c r="A14" s="51" t="s">
        <v>43</v>
      </c>
      <c r="B14" s="52"/>
      <c r="C14" s="53" t="s">
        <v>37</v>
      </c>
      <c r="D14" s="64">
        <f t="shared" si="0"/>
        <v>53</v>
      </c>
      <c r="E14" s="65">
        <f t="shared" si="1"/>
        <v>11</v>
      </c>
      <c r="F14" s="66">
        <v>70</v>
      </c>
      <c r="G14" s="67">
        <f t="shared" si="2"/>
        <v>12</v>
      </c>
      <c r="H14" s="66">
        <v>364</v>
      </c>
      <c r="I14" s="68">
        <f t="shared" si="3"/>
        <v>12</v>
      </c>
      <c r="J14" s="66">
        <v>46</v>
      </c>
      <c r="K14" s="68">
        <f t="shared" si="4"/>
        <v>5</v>
      </c>
      <c r="L14" s="69">
        <v>1</v>
      </c>
      <c r="M14" s="70">
        <v>13</v>
      </c>
      <c r="N14" s="71">
        <v>16</v>
      </c>
      <c r="O14" s="72">
        <v>1</v>
      </c>
      <c r="P14" s="72">
        <v>0</v>
      </c>
      <c r="Q14" s="73">
        <v>0</v>
      </c>
      <c r="R14" s="74">
        <v>2</v>
      </c>
      <c r="S14" s="75">
        <v>0</v>
      </c>
      <c r="T14" s="76">
        <v>3</v>
      </c>
      <c r="U14" s="70">
        <v>17</v>
      </c>
      <c r="V14" s="72">
        <v>8</v>
      </c>
      <c r="W14" s="72">
        <v>2</v>
      </c>
      <c r="X14" s="72">
        <v>0</v>
      </c>
      <c r="Y14" s="73">
        <v>0</v>
      </c>
      <c r="Z14" s="77">
        <v>2</v>
      </c>
      <c r="AA14" s="78">
        <v>0</v>
      </c>
      <c r="AB14" s="70">
        <v>3</v>
      </c>
      <c r="AC14" s="79">
        <v>19</v>
      </c>
      <c r="AD14" s="72">
        <v>8</v>
      </c>
      <c r="AE14" s="72">
        <v>2</v>
      </c>
      <c r="AF14" s="72">
        <v>0</v>
      </c>
      <c r="AG14" s="73">
        <v>0</v>
      </c>
      <c r="AH14" s="77">
        <v>2</v>
      </c>
      <c r="AI14" s="78">
        <v>0</v>
      </c>
      <c r="AJ14" s="80">
        <f t="shared" si="5"/>
        <v>32</v>
      </c>
      <c r="AK14" s="81">
        <f t="shared" si="6"/>
        <v>24.64</v>
      </c>
      <c r="AL14" s="81">
        <f t="shared" si="7"/>
        <v>24.64</v>
      </c>
      <c r="AM14" s="82">
        <f t="shared" si="8"/>
        <v>27.093333333333334</v>
      </c>
      <c r="AN14" s="83">
        <f t="shared" si="9"/>
        <v>25</v>
      </c>
      <c r="AO14" s="84">
        <f t="shared" si="10"/>
        <v>0</v>
      </c>
      <c r="AP14" s="85">
        <v>5.0999999999999996</v>
      </c>
      <c r="AQ14" s="85">
        <v>5</v>
      </c>
      <c r="AR14" s="85">
        <v>3.5</v>
      </c>
      <c r="AS14" s="86">
        <f t="shared" si="11"/>
        <v>113.33333333333333</v>
      </c>
      <c r="AT14" s="87">
        <f t="shared" si="12"/>
        <v>9</v>
      </c>
      <c r="AU14" s="88">
        <f t="shared" si="13"/>
        <v>55.233333333333334</v>
      </c>
      <c r="AV14" s="89">
        <f t="shared" si="14"/>
        <v>15</v>
      </c>
      <c r="AW14" s="90">
        <f t="shared" si="15"/>
        <v>24</v>
      </c>
      <c r="AX14" s="91">
        <f t="shared" si="16"/>
        <v>12</v>
      </c>
    </row>
    <row r="15" spans="1:50" ht="30.75" customHeight="1" thickBot="1" x14ac:dyDescent="0.3">
      <c r="A15" s="51" t="s">
        <v>46</v>
      </c>
      <c r="B15" s="52"/>
      <c r="C15" s="53" t="s">
        <v>45</v>
      </c>
      <c r="D15" s="64">
        <f t="shared" si="0"/>
        <v>54</v>
      </c>
      <c r="E15" s="65">
        <f t="shared" si="1"/>
        <v>12</v>
      </c>
      <c r="F15" s="66">
        <v>64</v>
      </c>
      <c r="G15" s="67">
        <f t="shared" si="2"/>
        <v>16</v>
      </c>
      <c r="H15" s="66">
        <v>372</v>
      </c>
      <c r="I15" s="68">
        <f t="shared" si="3"/>
        <v>7</v>
      </c>
      <c r="J15" s="66">
        <v>31</v>
      </c>
      <c r="K15" s="68">
        <f t="shared" si="4"/>
        <v>12</v>
      </c>
      <c r="L15" s="69">
        <v>0</v>
      </c>
      <c r="M15" s="70">
        <v>10</v>
      </c>
      <c r="N15" s="71">
        <v>13</v>
      </c>
      <c r="O15" s="72">
        <v>3</v>
      </c>
      <c r="P15" s="72">
        <v>0</v>
      </c>
      <c r="Q15" s="73">
        <v>0</v>
      </c>
      <c r="R15" s="74">
        <v>2</v>
      </c>
      <c r="S15" s="75">
        <v>0</v>
      </c>
      <c r="T15" s="76">
        <v>0</v>
      </c>
      <c r="U15" s="70">
        <v>11</v>
      </c>
      <c r="V15" s="72">
        <v>11</v>
      </c>
      <c r="W15" s="72">
        <v>4</v>
      </c>
      <c r="X15" s="72">
        <v>0</v>
      </c>
      <c r="Y15" s="73">
        <v>0</v>
      </c>
      <c r="Z15" s="77">
        <v>0</v>
      </c>
      <c r="AA15" s="78">
        <v>0</v>
      </c>
      <c r="AB15" s="70">
        <v>0</v>
      </c>
      <c r="AC15" s="79">
        <v>6</v>
      </c>
      <c r="AD15" s="72">
        <v>15</v>
      </c>
      <c r="AE15" s="72">
        <v>3</v>
      </c>
      <c r="AF15" s="72">
        <v>0</v>
      </c>
      <c r="AG15" s="73">
        <v>0</v>
      </c>
      <c r="AH15" s="77">
        <v>2</v>
      </c>
      <c r="AI15" s="78">
        <v>2</v>
      </c>
      <c r="AJ15" s="80">
        <f t="shared" si="5"/>
        <v>32.19</v>
      </c>
      <c r="AK15" s="81">
        <f t="shared" si="6"/>
        <v>32.42</v>
      </c>
      <c r="AL15" s="81">
        <f t="shared" si="7"/>
        <v>31.34</v>
      </c>
      <c r="AM15" s="82">
        <f t="shared" si="8"/>
        <v>31.983333333333334</v>
      </c>
      <c r="AN15" s="83">
        <f t="shared" si="9"/>
        <v>16.666666666666664</v>
      </c>
      <c r="AO15" s="84">
        <f t="shared" si="10"/>
        <v>16.666666666666664</v>
      </c>
      <c r="AP15" s="85">
        <v>5</v>
      </c>
      <c r="AQ15" s="85">
        <v>5</v>
      </c>
      <c r="AR15" s="85">
        <v>4.5999999999999996</v>
      </c>
      <c r="AS15" s="86">
        <f t="shared" si="11"/>
        <v>121.66666666666666</v>
      </c>
      <c r="AT15" s="87">
        <f t="shared" si="12"/>
        <v>8</v>
      </c>
      <c r="AU15" s="88">
        <f t="shared" si="13"/>
        <v>63.291666666666679</v>
      </c>
      <c r="AV15" s="89">
        <f t="shared" si="14"/>
        <v>11</v>
      </c>
      <c r="AW15" s="90">
        <f t="shared" si="15"/>
        <v>19</v>
      </c>
      <c r="AX15" s="91">
        <f t="shared" si="16"/>
        <v>7</v>
      </c>
    </row>
    <row r="16" spans="1:50" ht="30.75" customHeight="1" thickBot="1" x14ac:dyDescent="0.3">
      <c r="A16" s="51" t="s">
        <v>53</v>
      </c>
      <c r="B16" s="52"/>
      <c r="C16" s="53" t="s">
        <v>51</v>
      </c>
      <c r="D16" s="64">
        <f t="shared" si="0"/>
        <v>54</v>
      </c>
      <c r="E16" s="65">
        <f t="shared" si="1"/>
        <v>12</v>
      </c>
      <c r="F16" s="66">
        <v>83</v>
      </c>
      <c r="G16" s="67">
        <f t="shared" si="2"/>
        <v>5</v>
      </c>
      <c r="H16" s="66">
        <v>369</v>
      </c>
      <c r="I16" s="68">
        <f t="shared" si="3"/>
        <v>10</v>
      </c>
      <c r="J16" s="66">
        <v>37</v>
      </c>
      <c r="K16" s="68">
        <f t="shared" si="4"/>
        <v>11</v>
      </c>
      <c r="L16" s="69">
        <v>0</v>
      </c>
      <c r="M16" s="70">
        <v>15</v>
      </c>
      <c r="N16" s="71">
        <v>14</v>
      </c>
      <c r="O16" s="72">
        <v>0</v>
      </c>
      <c r="P16" s="72">
        <v>0</v>
      </c>
      <c r="Q16" s="73">
        <v>0</v>
      </c>
      <c r="R16" s="74">
        <v>3</v>
      </c>
      <c r="S16" s="75">
        <v>0</v>
      </c>
      <c r="T16" s="76">
        <v>0</v>
      </c>
      <c r="U16" s="70">
        <v>10</v>
      </c>
      <c r="V16" s="72">
        <v>12</v>
      </c>
      <c r="W16" s="72">
        <v>3</v>
      </c>
      <c r="X16" s="72">
        <v>0</v>
      </c>
      <c r="Y16" s="73">
        <v>0</v>
      </c>
      <c r="Z16" s="77">
        <v>3</v>
      </c>
      <c r="AA16" s="78">
        <v>0</v>
      </c>
      <c r="AB16" s="70">
        <v>1</v>
      </c>
      <c r="AC16" s="79">
        <v>10</v>
      </c>
      <c r="AD16" s="72">
        <v>14</v>
      </c>
      <c r="AE16" s="72">
        <v>3</v>
      </c>
      <c r="AF16" s="72">
        <v>0</v>
      </c>
      <c r="AG16" s="73">
        <v>0</v>
      </c>
      <c r="AH16" s="77">
        <v>2</v>
      </c>
      <c r="AI16" s="78">
        <v>0</v>
      </c>
      <c r="AJ16" s="80">
        <f t="shared" si="5"/>
        <v>28.62</v>
      </c>
      <c r="AK16" s="81">
        <f t="shared" si="6"/>
        <v>30.86</v>
      </c>
      <c r="AL16" s="81">
        <f t="shared" si="7"/>
        <v>33.520000000000003</v>
      </c>
      <c r="AM16" s="82">
        <f t="shared" si="8"/>
        <v>31</v>
      </c>
      <c r="AN16" s="83">
        <f t="shared" si="9"/>
        <v>33.333333333333329</v>
      </c>
      <c r="AO16" s="84">
        <f t="shared" si="10"/>
        <v>0</v>
      </c>
      <c r="AP16" s="85">
        <v>3.8</v>
      </c>
      <c r="AQ16" s="85">
        <v>3.9</v>
      </c>
      <c r="AR16" s="85">
        <v>3.7</v>
      </c>
      <c r="AS16" s="86">
        <f t="shared" si="11"/>
        <v>94.999999999999986</v>
      </c>
      <c r="AT16" s="87">
        <f t="shared" si="12"/>
        <v>15</v>
      </c>
      <c r="AU16" s="88">
        <f t="shared" si="13"/>
        <v>60.833333333333336</v>
      </c>
      <c r="AV16" s="89">
        <f t="shared" si="14"/>
        <v>13</v>
      </c>
      <c r="AW16" s="90">
        <f t="shared" si="15"/>
        <v>28</v>
      </c>
      <c r="AX16" s="91">
        <f t="shared" si="16"/>
        <v>16</v>
      </c>
    </row>
    <row r="17" spans="1:50" ht="30.75" customHeight="1" thickBot="1" x14ac:dyDescent="0.3">
      <c r="A17" s="51" t="s">
        <v>52</v>
      </c>
      <c r="B17" s="52"/>
      <c r="C17" s="53" t="s">
        <v>51</v>
      </c>
      <c r="D17" s="64">
        <f t="shared" si="0"/>
        <v>56</v>
      </c>
      <c r="E17" s="65">
        <f t="shared" si="1"/>
        <v>14</v>
      </c>
      <c r="F17" s="66">
        <v>83</v>
      </c>
      <c r="G17" s="67">
        <f t="shared" si="2"/>
        <v>5</v>
      </c>
      <c r="H17" s="66">
        <v>362</v>
      </c>
      <c r="I17" s="68">
        <f t="shared" si="3"/>
        <v>14</v>
      </c>
      <c r="J17" s="66">
        <v>26</v>
      </c>
      <c r="K17" s="68">
        <f t="shared" si="4"/>
        <v>15</v>
      </c>
      <c r="L17" s="69">
        <v>0</v>
      </c>
      <c r="M17" s="70">
        <v>7</v>
      </c>
      <c r="N17" s="71">
        <v>17</v>
      </c>
      <c r="O17" s="72">
        <v>7</v>
      </c>
      <c r="P17" s="72">
        <v>1</v>
      </c>
      <c r="Q17" s="73">
        <v>0</v>
      </c>
      <c r="R17" s="74">
        <v>2</v>
      </c>
      <c r="S17" s="75">
        <v>0</v>
      </c>
      <c r="T17" s="76">
        <v>1</v>
      </c>
      <c r="U17" s="70">
        <v>9</v>
      </c>
      <c r="V17" s="72">
        <v>13</v>
      </c>
      <c r="W17" s="72">
        <v>7</v>
      </c>
      <c r="X17" s="72">
        <v>1</v>
      </c>
      <c r="Y17" s="73">
        <v>0</v>
      </c>
      <c r="Z17" s="77">
        <v>2</v>
      </c>
      <c r="AA17" s="78">
        <v>0</v>
      </c>
      <c r="AB17" s="70">
        <v>0</v>
      </c>
      <c r="AC17" s="79">
        <v>9</v>
      </c>
      <c r="AD17" s="72">
        <v>17</v>
      </c>
      <c r="AE17" s="72">
        <v>3</v>
      </c>
      <c r="AF17" s="72">
        <v>0</v>
      </c>
      <c r="AG17" s="73">
        <v>0</v>
      </c>
      <c r="AH17" s="77">
        <v>1</v>
      </c>
      <c r="AI17" s="78">
        <v>0</v>
      </c>
      <c r="AJ17" s="80">
        <f t="shared" si="5"/>
        <v>43.230000000000004</v>
      </c>
      <c r="AK17" s="81">
        <f t="shared" si="6"/>
        <v>42.3</v>
      </c>
      <c r="AL17" s="81">
        <f t="shared" si="7"/>
        <v>34.01</v>
      </c>
      <c r="AM17" s="82">
        <f t="shared" si="8"/>
        <v>39.846666666666664</v>
      </c>
      <c r="AN17" s="83">
        <f t="shared" si="9"/>
        <v>20.833333333333336</v>
      </c>
      <c r="AO17" s="84">
        <f t="shared" si="10"/>
        <v>0</v>
      </c>
      <c r="AP17" s="85">
        <v>3.6</v>
      </c>
      <c r="AQ17" s="85">
        <v>3.8</v>
      </c>
      <c r="AR17" s="85">
        <v>3</v>
      </c>
      <c r="AS17" s="86">
        <f t="shared" si="11"/>
        <v>86.666666666666671</v>
      </c>
      <c r="AT17" s="87">
        <f t="shared" si="12"/>
        <v>17</v>
      </c>
      <c r="AU17" s="88">
        <f t="shared" si="13"/>
        <v>89.199999999999989</v>
      </c>
      <c r="AV17" s="89">
        <f t="shared" si="14"/>
        <v>5</v>
      </c>
      <c r="AW17" s="90">
        <f t="shared" si="15"/>
        <v>22</v>
      </c>
      <c r="AX17" s="91">
        <f t="shared" si="16"/>
        <v>10</v>
      </c>
    </row>
    <row r="18" spans="1:50" ht="30.75" customHeight="1" thickBot="1" x14ac:dyDescent="0.3">
      <c r="A18" s="51" t="s">
        <v>48</v>
      </c>
      <c r="B18" s="52"/>
      <c r="C18" s="53" t="s">
        <v>45</v>
      </c>
      <c r="D18" s="64">
        <f t="shared" si="0"/>
        <v>67</v>
      </c>
      <c r="E18" s="65">
        <f t="shared" si="1"/>
        <v>15</v>
      </c>
      <c r="F18" s="66">
        <v>59</v>
      </c>
      <c r="G18" s="67">
        <f t="shared" si="2"/>
        <v>18</v>
      </c>
      <c r="H18" s="66">
        <v>350</v>
      </c>
      <c r="I18" s="68">
        <f t="shared" si="3"/>
        <v>15</v>
      </c>
      <c r="J18" s="66">
        <v>40</v>
      </c>
      <c r="K18" s="68">
        <f t="shared" si="4"/>
        <v>9</v>
      </c>
      <c r="L18" s="69">
        <v>0</v>
      </c>
      <c r="M18" s="70">
        <v>13</v>
      </c>
      <c r="N18" s="71">
        <v>16</v>
      </c>
      <c r="O18" s="72">
        <v>2</v>
      </c>
      <c r="P18" s="72">
        <v>0</v>
      </c>
      <c r="Q18" s="73">
        <v>0</v>
      </c>
      <c r="R18" s="74">
        <v>4</v>
      </c>
      <c r="S18" s="75">
        <v>0</v>
      </c>
      <c r="T18" s="76">
        <v>1</v>
      </c>
      <c r="U18" s="70">
        <v>14</v>
      </c>
      <c r="V18" s="72">
        <v>14</v>
      </c>
      <c r="W18" s="72">
        <v>3</v>
      </c>
      <c r="X18" s="72">
        <v>0</v>
      </c>
      <c r="Y18" s="73">
        <v>0</v>
      </c>
      <c r="Z18" s="77">
        <v>4</v>
      </c>
      <c r="AA18" s="78">
        <v>0</v>
      </c>
      <c r="AB18" s="70">
        <v>0</v>
      </c>
      <c r="AC18" s="79">
        <v>8</v>
      </c>
      <c r="AD18" s="72">
        <v>15</v>
      </c>
      <c r="AE18" s="72">
        <v>8</v>
      </c>
      <c r="AF18" s="72">
        <v>0</v>
      </c>
      <c r="AG18" s="73">
        <v>0</v>
      </c>
      <c r="AH18" s="77">
        <v>3</v>
      </c>
      <c r="AI18" s="78">
        <v>0</v>
      </c>
      <c r="AJ18" s="80">
        <f t="shared" si="5"/>
        <v>34</v>
      </c>
      <c r="AK18" s="81">
        <f t="shared" si="6"/>
        <v>34.620000000000005</v>
      </c>
      <c r="AL18" s="81">
        <f t="shared" si="7"/>
        <v>43.120000000000005</v>
      </c>
      <c r="AM18" s="82">
        <f t="shared" si="8"/>
        <v>37.24666666666667</v>
      </c>
      <c r="AN18" s="83">
        <f t="shared" si="9"/>
        <v>45.833333333333329</v>
      </c>
      <c r="AO18" s="84">
        <f t="shared" si="10"/>
        <v>0</v>
      </c>
      <c r="AP18" s="85">
        <v>3.5</v>
      </c>
      <c r="AQ18" s="85">
        <v>3.6</v>
      </c>
      <c r="AR18" s="85">
        <v>3.7</v>
      </c>
      <c r="AS18" s="86">
        <f t="shared" si="11"/>
        <v>90</v>
      </c>
      <c r="AT18" s="87">
        <f t="shared" si="12"/>
        <v>16</v>
      </c>
      <c r="AU18" s="88">
        <f t="shared" si="13"/>
        <v>70.200000000000017</v>
      </c>
      <c r="AV18" s="89">
        <f t="shared" si="14"/>
        <v>9</v>
      </c>
      <c r="AW18" s="90">
        <f t="shared" si="15"/>
        <v>25</v>
      </c>
      <c r="AX18" s="91">
        <f t="shared" si="16"/>
        <v>13</v>
      </c>
    </row>
    <row r="19" spans="1:50" ht="30.75" customHeight="1" thickBot="1" x14ac:dyDescent="0.3">
      <c r="A19" s="51" t="s">
        <v>33</v>
      </c>
      <c r="B19" s="52"/>
      <c r="C19" s="53" t="s">
        <v>57</v>
      </c>
      <c r="D19" s="64">
        <f t="shared" si="0"/>
        <v>76</v>
      </c>
      <c r="E19" s="65">
        <f t="shared" si="1"/>
        <v>16</v>
      </c>
      <c r="F19" s="66">
        <v>70</v>
      </c>
      <c r="G19" s="67">
        <f t="shared" si="2"/>
        <v>12</v>
      </c>
      <c r="H19" s="66">
        <v>263</v>
      </c>
      <c r="I19" s="68">
        <f t="shared" si="3"/>
        <v>22</v>
      </c>
      <c r="J19" s="66">
        <v>20</v>
      </c>
      <c r="K19" s="68">
        <f t="shared" si="4"/>
        <v>16</v>
      </c>
      <c r="L19" s="69">
        <v>0</v>
      </c>
      <c r="M19" s="70">
        <v>7</v>
      </c>
      <c r="N19" s="71">
        <v>18</v>
      </c>
      <c r="O19" s="72">
        <v>5</v>
      </c>
      <c r="P19" s="72">
        <v>0</v>
      </c>
      <c r="Q19" s="73">
        <v>0</v>
      </c>
      <c r="R19" s="74">
        <v>2</v>
      </c>
      <c r="S19" s="75">
        <v>1</v>
      </c>
      <c r="T19" s="76">
        <v>4</v>
      </c>
      <c r="U19" s="70">
        <v>8</v>
      </c>
      <c r="V19" s="72">
        <v>11</v>
      </c>
      <c r="W19" s="72">
        <v>6</v>
      </c>
      <c r="X19" s="72">
        <v>0</v>
      </c>
      <c r="Y19" s="73">
        <v>0</v>
      </c>
      <c r="Z19" s="77">
        <v>5</v>
      </c>
      <c r="AA19" s="78">
        <v>0</v>
      </c>
      <c r="AB19" s="70">
        <v>4</v>
      </c>
      <c r="AC19" s="79">
        <v>7</v>
      </c>
      <c r="AD19" s="72">
        <v>10</v>
      </c>
      <c r="AE19" s="72">
        <v>6</v>
      </c>
      <c r="AF19" s="72">
        <v>0</v>
      </c>
      <c r="AG19" s="73">
        <v>0</v>
      </c>
      <c r="AH19" s="77">
        <v>5</v>
      </c>
      <c r="AI19" s="78">
        <v>0</v>
      </c>
      <c r="AJ19" s="80">
        <f t="shared" si="5"/>
        <v>36.230000000000004</v>
      </c>
      <c r="AK19" s="81">
        <f t="shared" si="6"/>
        <v>33.75</v>
      </c>
      <c r="AL19" s="81">
        <f t="shared" si="7"/>
        <v>31.53</v>
      </c>
      <c r="AM19" s="82">
        <f t="shared" si="8"/>
        <v>33.836666666666666</v>
      </c>
      <c r="AN19" s="83">
        <f t="shared" si="9"/>
        <v>50</v>
      </c>
      <c r="AO19" s="84">
        <f t="shared" si="10"/>
        <v>8.3333333333333321</v>
      </c>
      <c r="AP19" s="85">
        <v>3.3</v>
      </c>
      <c r="AQ19" s="85">
        <v>4.7</v>
      </c>
      <c r="AR19" s="85">
        <v>4</v>
      </c>
      <c r="AS19" s="86">
        <f t="shared" si="11"/>
        <v>100</v>
      </c>
      <c r="AT19" s="87">
        <f t="shared" si="12"/>
        <v>12</v>
      </c>
      <c r="AU19" s="88">
        <f t="shared" si="13"/>
        <v>55.425000000000004</v>
      </c>
      <c r="AV19" s="89">
        <f t="shared" si="14"/>
        <v>14</v>
      </c>
      <c r="AW19" s="90">
        <f t="shared" si="15"/>
        <v>26</v>
      </c>
      <c r="AX19" s="91">
        <f t="shared" si="16"/>
        <v>14</v>
      </c>
    </row>
    <row r="20" spans="1:50" ht="30.75" customHeight="1" thickBot="1" x14ac:dyDescent="0.3">
      <c r="A20" s="51" t="s">
        <v>56</v>
      </c>
      <c r="B20" s="52"/>
      <c r="C20" s="53" t="s">
        <v>57</v>
      </c>
      <c r="D20" s="64">
        <f t="shared" si="0"/>
        <v>84</v>
      </c>
      <c r="E20" s="65">
        <f t="shared" si="1"/>
        <v>17</v>
      </c>
      <c r="F20" s="66">
        <v>56</v>
      </c>
      <c r="G20" s="67">
        <f t="shared" si="2"/>
        <v>21</v>
      </c>
      <c r="H20" s="66">
        <v>308</v>
      </c>
      <c r="I20" s="68">
        <f t="shared" si="3"/>
        <v>19</v>
      </c>
      <c r="J20" s="66">
        <v>20</v>
      </c>
      <c r="K20" s="68">
        <f t="shared" si="4"/>
        <v>16</v>
      </c>
      <c r="L20" s="69">
        <v>4</v>
      </c>
      <c r="M20" s="70">
        <v>12</v>
      </c>
      <c r="N20" s="71">
        <v>4</v>
      </c>
      <c r="O20" s="72">
        <v>0</v>
      </c>
      <c r="P20" s="72">
        <v>0</v>
      </c>
      <c r="Q20" s="73">
        <v>0</v>
      </c>
      <c r="R20" s="74">
        <v>0</v>
      </c>
      <c r="S20" s="75">
        <v>0</v>
      </c>
      <c r="T20" s="76">
        <v>4</v>
      </c>
      <c r="U20" s="70">
        <v>10</v>
      </c>
      <c r="V20" s="72">
        <v>6</v>
      </c>
      <c r="W20" s="72">
        <v>0</v>
      </c>
      <c r="X20" s="72">
        <v>0</v>
      </c>
      <c r="Y20" s="73">
        <v>0</v>
      </c>
      <c r="Z20" s="77">
        <v>0</v>
      </c>
      <c r="AA20" s="78">
        <v>0</v>
      </c>
      <c r="AB20" s="70">
        <v>0</v>
      </c>
      <c r="AC20" s="79">
        <v>15</v>
      </c>
      <c r="AD20" s="72">
        <v>4</v>
      </c>
      <c r="AE20" s="72">
        <v>0</v>
      </c>
      <c r="AF20" s="72">
        <v>0</v>
      </c>
      <c r="AG20" s="73">
        <v>0</v>
      </c>
      <c r="AH20" s="77">
        <v>0</v>
      </c>
      <c r="AI20" s="78">
        <v>0</v>
      </c>
      <c r="AJ20" s="80">
        <f t="shared" si="5"/>
        <v>15.32</v>
      </c>
      <c r="AK20" s="81">
        <f t="shared" si="6"/>
        <v>16.880000000000003</v>
      </c>
      <c r="AL20" s="81">
        <f t="shared" si="7"/>
        <v>15.32</v>
      </c>
      <c r="AM20" s="82">
        <f t="shared" si="8"/>
        <v>15.840000000000002</v>
      </c>
      <c r="AN20" s="83">
        <f t="shared" si="9"/>
        <v>0</v>
      </c>
      <c r="AO20" s="84">
        <f t="shared" si="10"/>
        <v>0</v>
      </c>
      <c r="AP20" s="85">
        <v>4.2</v>
      </c>
      <c r="AQ20" s="85">
        <v>3.5</v>
      </c>
      <c r="AR20" s="85">
        <v>4.4000000000000004</v>
      </c>
      <c r="AS20" s="86">
        <f t="shared" si="11"/>
        <v>100.83333333333336</v>
      </c>
      <c r="AT20" s="87">
        <f t="shared" si="12"/>
        <v>11</v>
      </c>
      <c r="AU20" s="88">
        <f t="shared" si="13"/>
        <v>39.6</v>
      </c>
      <c r="AV20" s="89">
        <f t="shared" si="14"/>
        <v>17</v>
      </c>
      <c r="AW20" s="90">
        <f t="shared" si="15"/>
        <v>28</v>
      </c>
      <c r="AX20" s="91">
        <f t="shared" si="16"/>
        <v>16</v>
      </c>
    </row>
    <row r="21" spans="1:50" ht="30.75" customHeight="1" thickBot="1" x14ac:dyDescent="0.3">
      <c r="A21" s="51" t="s">
        <v>47</v>
      </c>
      <c r="B21" s="52"/>
      <c r="C21" s="53" t="s">
        <v>45</v>
      </c>
      <c r="D21" s="64">
        <f t="shared" si="0"/>
        <v>85</v>
      </c>
      <c r="E21" s="65">
        <f t="shared" si="1"/>
        <v>18</v>
      </c>
      <c r="F21" s="66">
        <v>58</v>
      </c>
      <c r="G21" s="67">
        <f t="shared" si="2"/>
        <v>19</v>
      </c>
      <c r="H21" s="66">
        <v>368</v>
      </c>
      <c r="I21" s="68">
        <f t="shared" si="3"/>
        <v>11</v>
      </c>
      <c r="J21" s="66">
        <v>29</v>
      </c>
      <c r="K21" s="68">
        <f t="shared" si="4"/>
        <v>13</v>
      </c>
      <c r="L21" s="69">
        <v>1</v>
      </c>
      <c r="M21" s="70">
        <v>6</v>
      </c>
      <c r="N21" s="71">
        <v>7</v>
      </c>
      <c r="O21" s="72">
        <v>1</v>
      </c>
      <c r="P21" s="72">
        <v>0</v>
      </c>
      <c r="Q21" s="73">
        <v>0</v>
      </c>
      <c r="R21" s="74">
        <v>6</v>
      </c>
      <c r="S21" s="75">
        <v>0</v>
      </c>
      <c r="T21" s="76">
        <v>1</v>
      </c>
      <c r="U21" s="70">
        <v>5</v>
      </c>
      <c r="V21" s="72">
        <v>7</v>
      </c>
      <c r="W21" s="72">
        <v>1</v>
      </c>
      <c r="X21" s="72">
        <v>0</v>
      </c>
      <c r="Y21" s="73">
        <v>0</v>
      </c>
      <c r="Z21" s="77">
        <v>5</v>
      </c>
      <c r="AA21" s="78">
        <v>0</v>
      </c>
      <c r="AB21" s="70">
        <v>0</v>
      </c>
      <c r="AC21" s="79">
        <v>7</v>
      </c>
      <c r="AD21" s="72">
        <v>9</v>
      </c>
      <c r="AE21" s="72">
        <v>0</v>
      </c>
      <c r="AF21" s="72">
        <v>0</v>
      </c>
      <c r="AG21" s="73">
        <v>0</v>
      </c>
      <c r="AH21" s="77">
        <v>5</v>
      </c>
      <c r="AI21" s="78">
        <v>1</v>
      </c>
      <c r="AJ21" s="80">
        <f t="shared" si="5"/>
        <v>16.649999999999999</v>
      </c>
      <c r="AK21" s="81">
        <f t="shared" si="6"/>
        <v>15.760000000000002</v>
      </c>
      <c r="AL21" s="81">
        <f t="shared" si="7"/>
        <v>18.200000000000003</v>
      </c>
      <c r="AM21" s="82">
        <f t="shared" si="8"/>
        <v>16.87</v>
      </c>
      <c r="AN21" s="83">
        <f t="shared" si="9"/>
        <v>66.666666666666657</v>
      </c>
      <c r="AO21" s="84">
        <f t="shared" si="10"/>
        <v>8.3333333333333321</v>
      </c>
      <c r="AP21" s="85">
        <v>2.5</v>
      </c>
      <c r="AQ21" s="85">
        <v>2.7</v>
      </c>
      <c r="AR21" s="85">
        <v>3</v>
      </c>
      <c r="AS21" s="86">
        <f t="shared" si="11"/>
        <v>68.333333333333329</v>
      </c>
      <c r="AT21" s="87">
        <f t="shared" si="12"/>
        <v>20</v>
      </c>
      <c r="AU21" s="88">
        <f t="shared" si="13"/>
        <v>4.6750000000000114</v>
      </c>
      <c r="AV21" s="89">
        <f t="shared" si="14"/>
        <v>22</v>
      </c>
      <c r="AW21" s="90">
        <f t="shared" si="15"/>
        <v>42</v>
      </c>
      <c r="AX21" s="91">
        <f t="shared" si="16"/>
        <v>21</v>
      </c>
    </row>
    <row r="22" spans="1:50" ht="30.75" customHeight="1" thickBot="1" x14ac:dyDescent="0.3">
      <c r="A22" s="51" t="s">
        <v>34</v>
      </c>
      <c r="B22" s="52"/>
      <c r="C22" s="53" t="s">
        <v>57</v>
      </c>
      <c r="D22" s="64">
        <f t="shared" si="0"/>
        <v>89</v>
      </c>
      <c r="E22" s="65">
        <f t="shared" si="1"/>
        <v>19</v>
      </c>
      <c r="F22" s="66">
        <v>68</v>
      </c>
      <c r="G22" s="67">
        <f t="shared" si="2"/>
        <v>15</v>
      </c>
      <c r="H22" s="66">
        <v>326</v>
      </c>
      <c r="I22" s="68">
        <f t="shared" si="3"/>
        <v>18</v>
      </c>
      <c r="J22" s="66">
        <v>19</v>
      </c>
      <c r="K22" s="68">
        <f t="shared" si="4"/>
        <v>18</v>
      </c>
      <c r="L22" s="69">
        <v>4</v>
      </c>
      <c r="M22" s="70">
        <v>10</v>
      </c>
      <c r="N22" s="71">
        <v>5</v>
      </c>
      <c r="O22" s="72">
        <v>1</v>
      </c>
      <c r="P22" s="72">
        <v>0</v>
      </c>
      <c r="Q22" s="73">
        <v>0</v>
      </c>
      <c r="R22" s="74">
        <v>4</v>
      </c>
      <c r="S22" s="75">
        <v>0</v>
      </c>
      <c r="T22" s="76">
        <v>4</v>
      </c>
      <c r="U22" s="70">
        <v>12</v>
      </c>
      <c r="V22" s="72">
        <v>2</v>
      </c>
      <c r="W22" s="72">
        <v>1</v>
      </c>
      <c r="X22" s="72">
        <v>0</v>
      </c>
      <c r="Y22" s="73">
        <v>0</v>
      </c>
      <c r="Z22" s="77">
        <v>4</v>
      </c>
      <c r="AA22" s="78">
        <v>0</v>
      </c>
      <c r="AB22" s="70">
        <v>4</v>
      </c>
      <c r="AC22" s="79">
        <v>14</v>
      </c>
      <c r="AD22" s="72">
        <v>3</v>
      </c>
      <c r="AE22" s="72">
        <v>0</v>
      </c>
      <c r="AF22" s="72">
        <v>0</v>
      </c>
      <c r="AG22" s="73">
        <v>0</v>
      </c>
      <c r="AH22" s="77">
        <v>2</v>
      </c>
      <c r="AI22" s="78">
        <v>2</v>
      </c>
      <c r="AJ22" s="80">
        <f t="shared" si="5"/>
        <v>17.55</v>
      </c>
      <c r="AK22" s="81">
        <f t="shared" si="6"/>
        <v>14.66</v>
      </c>
      <c r="AL22" s="81">
        <f t="shared" si="7"/>
        <v>13.99</v>
      </c>
      <c r="AM22" s="82">
        <f t="shared" si="8"/>
        <v>15.4</v>
      </c>
      <c r="AN22" s="83">
        <f t="shared" si="9"/>
        <v>41.666666666666671</v>
      </c>
      <c r="AO22" s="84">
        <f t="shared" si="10"/>
        <v>16.666666666666664</v>
      </c>
      <c r="AP22" s="85">
        <v>3</v>
      </c>
      <c r="AQ22" s="85">
        <v>2.7</v>
      </c>
      <c r="AR22" s="85">
        <v>3</v>
      </c>
      <c r="AS22" s="86">
        <f t="shared" si="11"/>
        <v>72.5</v>
      </c>
      <c r="AT22" s="87">
        <f t="shared" si="12"/>
        <v>18</v>
      </c>
      <c r="AU22" s="88">
        <f t="shared" si="13"/>
        <v>9.3333333333333321</v>
      </c>
      <c r="AV22" s="89">
        <f t="shared" si="14"/>
        <v>20</v>
      </c>
      <c r="AW22" s="90">
        <f t="shared" si="15"/>
        <v>38</v>
      </c>
      <c r="AX22" s="91">
        <f t="shared" si="16"/>
        <v>19</v>
      </c>
    </row>
    <row r="23" spans="1:50" ht="30.75" customHeight="1" thickBot="1" x14ac:dyDescent="0.3">
      <c r="A23" s="51" t="s">
        <v>26</v>
      </c>
      <c r="B23" s="52">
        <v>2007</v>
      </c>
      <c r="C23" s="53" t="s">
        <v>27</v>
      </c>
      <c r="D23" s="64">
        <f t="shared" si="0"/>
        <v>101</v>
      </c>
      <c r="E23" s="65">
        <f t="shared" si="1"/>
        <v>20</v>
      </c>
      <c r="F23" s="66">
        <v>58</v>
      </c>
      <c r="G23" s="67">
        <f t="shared" si="2"/>
        <v>19</v>
      </c>
      <c r="H23" s="66">
        <v>300</v>
      </c>
      <c r="I23" s="68">
        <f t="shared" si="3"/>
        <v>20</v>
      </c>
      <c r="J23" s="66">
        <v>0</v>
      </c>
      <c r="K23" s="68">
        <f t="shared" si="4"/>
        <v>22</v>
      </c>
      <c r="L23" s="69">
        <v>4</v>
      </c>
      <c r="M23" s="70">
        <v>19</v>
      </c>
      <c r="N23" s="71">
        <v>2</v>
      </c>
      <c r="O23" s="72">
        <v>0</v>
      </c>
      <c r="P23" s="72">
        <v>0</v>
      </c>
      <c r="Q23" s="73">
        <v>0</v>
      </c>
      <c r="R23" s="74">
        <v>2</v>
      </c>
      <c r="S23" s="75">
        <v>0</v>
      </c>
      <c r="T23" s="76">
        <v>4</v>
      </c>
      <c r="U23" s="70">
        <v>16</v>
      </c>
      <c r="V23" s="72">
        <v>4</v>
      </c>
      <c r="W23" s="72">
        <v>0</v>
      </c>
      <c r="X23" s="72">
        <v>0</v>
      </c>
      <c r="Y23" s="73">
        <v>0</v>
      </c>
      <c r="Z23" s="77">
        <v>2</v>
      </c>
      <c r="AA23" s="78">
        <v>1</v>
      </c>
      <c r="AB23" s="70">
        <v>4</v>
      </c>
      <c r="AC23" s="79">
        <v>12</v>
      </c>
      <c r="AD23" s="72">
        <v>2</v>
      </c>
      <c r="AE23" s="72">
        <v>0</v>
      </c>
      <c r="AF23" s="72">
        <v>0</v>
      </c>
      <c r="AG23" s="73">
        <v>0</v>
      </c>
      <c r="AH23" s="77">
        <v>2</v>
      </c>
      <c r="AI23" s="78">
        <v>1</v>
      </c>
      <c r="AJ23" s="80">
        <f t="shared" si="5"/>
        <v>12.66</v>
      </c>
      <c r="AK23" s="81">
        <f t="shared" si="6"/>
        <v>15.32</v>
      </c>
      <c r="AL23" s="81">
        <f t="shared" si="7"/>
        <v>12.66</v>
      </c>
      <c r="AM23" s="82">
        <f t="shared" si="8"/>
        <v>13.546666666666667</v>
      </c>
      <c r="AN23" s="83">
        <f t="shared" si="9"/>
        <v>25</v>
      </c>
      <c r="AO23" s="84">
        <f t="shared" si="10"/>
        <v>16.666666666666664</v>
      </c>
      <c r="AP23" s="85">
        <v>2.1</v>
      </c>
      <c r="AQ23" s="85">
        <v>2.7</v>
      </c>
      <c r="AR23" s="85">
        <v>2.5</v>
      </c>
      <c r="AS23" s="86">
        <f t="shared" si="11"/>
        <v>60.833333333333343</v>
      </c>
      <c r="AT23" s="87">
        <f t="shared" si="12"/>
        <v>21</v>
      </c>
      <c r="AU23" s="88">
        <f t="shared" si="13"/>
        <v>13.033333333333335</v>
      </c>
      <c r="AV23" s="89">
        <f t="shared" si="14"/>
        <v>19</v>
      </c>
      <c r="AW23" s="90">
        <f t="shared" si="15"/>
        <v>40</v>
      </c>
      <c r="AX23" s="91">
        <f t="shared" si="16"/>
        <v>20</v>
      </c>
    </row>
    <row r="24" spans="1:50" ht="30.75" customHeight="1" thickBot="1" x14ac:dyDescent="0.3">
      <c r="A24" s="51" t="s">
        <v>32</v>
      </c>
      <c r="B24" s="52"/>
      <c r="C24" s="53" t="s">
        <v>57</v>
      </c>
      <c r="D24" s="64">
        <f t="shared" si="0"/>
        <v>101</v>
      </c>
      <c r="E24" s="65">
        <f t="shared" si="1"/>
        <v>20</v>
      </c>
      <c r="F24" s="66">
        <v>64</v>
      </c>
      <c r="G24" s="67">
        <f t="shared" si="2"/>
        <v>16</v>
      </c>
      <c r="H24" s="66">
        <v>329</v>
      </c>
      <c r="I24" s="68">
        <f t="shared" si="3"/>
        <v>17</v>
      </c>
      <c r="J24" s="66">
        <v>2</v>
      </c>
      <c r="K24" s="68">
        <f t="shared" si="4"/>
        <v>21</v>
      </c>
      <c r="L24" s="69">
        <v>2</v>
      </c>
      <c r="M24" s="70">
        <v>9</v>
      </c>
      <c r="N24" s="71">
        <v>8</v>
      </c>
      <c r="O24" s="72">
        <v>0</v>
      </c>
      <c r="P24" s="72">
        <v>0</v>
      </c>
      <c r="Q24" s="73">
        <v>0</v>
      </c>
      <c r="R24" s="74">
        <v>6</v>
      </c>
      <c r="S24" s="75">
        <v>1</v>
      </c>
      <c r="T24" s="76">
        <v>2</v>
      </c>
      <c r="U24" s="70">
        <v>12</v>
      </c>
      <c r="V24" s="72">
        <v>3</v>
      </c>
      <c r="W24" s="72">
        <v>0</v>
      </c>
      <c r="X24" s="72">
        <v>0</v>
      </c>
      <c r="Y24" s="73">
        <v>0</v>
      </c>
      <c r="Z24" s="77">
        <v>4</v>
      </c>
      <c r="AA24" s="78">
        <v>0</v>
      </c>
      <c r="AB24" s="70">
        <v>2</v>
      </c>
      <c r="AC24" s="79">
        <v>11</v>
      </c>
      <c r="AD24" s="72">
        <v>2</v>
      </c>
      <c r="AE24" s="72">
        <v>0</v>
      </c>
      <c r="AF24" s="72">
        <v>0</v>
      </c>
      <c r="AG24" s="73">
        <v>0</v>
      </c>
      <c r="AH24" s="77">
        <v>6</v>
      </c>
      <c r="AI24" s="78">
        <v>0</v>
      </c>
      <c r="AJ24" s="80">
        <f t="shared" si="5"/>
        <v>18.649999999999999</v>
      </c>
      <c r="AK24" s="81">
        <f t="shared" si="6"/>
        <v>13.99</v>
      </c>
      <c r="AL24" s="81">
        <f t="shared" si="7"/>
        <v>12.450000000000001</v>
      </c>
      <c r="AM24" s="82">
        <f t="shared" si="8"/>
        <v>15.030000000000001</v>
      </c>
      <c r="AN24" s="83">
        <f t="shared" si="9"/>
        <v>66.666666666666657</v>
      </c>
      <c r="AO24" s="84">
        <f t="shared" si="10"/>
        <v>8.3333333333333321</v>
      </c>
      <c r="AP24" s="85">
        <v>1.7</v>
      </c>
      <c r="AQ24" s="85">
        <v>2.2999999999999998</v>
      </c>
      <c r="AR24" s="85">
        <v>2.6</v>
      </c>
      <c r="AS24" s="86">
        <f t="shared" si="11"/>
        <v>54.999999999999993</v>
      </c>
      <c r="AT24" s="87">
        <f t="shared" si="12"/>
        <v>23</v>
      </c>
      <c r="AU24" s="88">
        <f t="shared" si="13"/>
        <v>7.5000000000009948E-2</v>
      </c>
      <c r="AV24" s="89">
        <f t="shared" si="14"/>
        <v>24</v>
      </c>
      <c r="AW24" s="90">
        <f t="shared" si="15"/>
        <v>47</v>
      </c>
      <c r="AX24" s="91">
        <f t="shared" si="16"/>
        <v>23</v>
      </c>
    </row>
    <row r="25" spans="1:50" ht="30.75" customHeight="1" thickBot="1" x14ac:dyDescent="0.3">
      <c r="A25" s="51" t="s">
        <v>28</v>
      </c>
      <c r="B25" s="52">
        <v>2004</v>
      </c>
      <c r="C25" s="53" t="s">
        <v>29</v>
      </c>
      <c r="D25" s="64">
        <f t="shared" si="0"/>
        <v>102</v>
      </c>
      <c r="E25" s="65">
        <f t="shared" si="1"/>
        <v>22</v>
      </c>
      <c r="F25" s="66">
        <v>44</v>
      </c>
      <c r="G25" s="67">
        <f t="shared" si="2"/>
        <v>23</v>
      </c>
      <c r="H25" s="66">
        <v>228</v>
      </c>
      <c r="I25" s="68">
        <f t="shared" si="3"/>
        <v>25</v>
      </c>
      <c r="J25" s="66">
        <v>0</v>
      </c>
      <c r="K25" s="68">
        <f t="shared" si="4"/>
        <v>22</v>
      </c>
      <c r="L25" s="69">
        <v>2</v>
      </c>
      <c r="M25" s="70">
        <v>12</v>
      </c>
      <c r="N25" s="71">
        <v>2</v>
      </c>
      <c r="O25" s="72">
        <v>0</v>
      </c>
      <c r="P25" s="72">
        <v>0</v>
      </c>
      <c r="Q25" s="73">
        <v>0</v>
      </c>
      <c r="R25" s="74">
        <v>4</v>
      </c>
      <c r="S25" s="75">
        <v>0</v>
      </c>
      <c r="T25" s="76">
        <v>2</v>
      </c>
      <c r="U25" s="70">
        <v>13</v>
      </c>
      <c r="V25" s="72">
        <v>2</v>
      </c>
      <c r="W25" s="72">
        <v>0</v>
      </c>
      <c r="X25" s="72">
        <v>0</v>
      </c>
      <c r="Y25" s="73">
        <v>0</v>
      </c>
      <c r="Z25" s="77">
        <v>0</v>
      </c>
      <c r="AA25" s="78">
        <v>0</v>
      </c>
      <c r="AB25" s="70">
        <v>2</v>
      </c>
      <c r="AC25" s="79">
        <v>11</v>
      </c>
      <c r="AD25" s="72">
        <v>2</v>
      </c>
      <c r="AE25" s="72">
        <v>0</v>
      </c>
      <c r="AF25" s="72">
        <v>0</v>
      </c>
      <c r="AG25" s="73">
        <v>0</v>
      </c>
      <c r="AH25" s="77">
        <v>3</v>
      </c>
      <c r="AI25" s="78">
        <v>0</v>
      </c>
      <c r="AJ25" s="80">
        <f t="shared" si="5"/>
        <v>12.66</v>
      </c>
      <c r="AK25" s="81">
        <f t="shared" si="6"/>
        <v>12.66</v>
      </c>
      <c r="AL25" s="81">
        <f t="shared" si="7"/>
        <v>12.450000000000001</v>
      </c>
      <c r="AM25" s="82">
        <f t="shared" si="8"/>
        <v>12.590000000000002</v>
      </c>
      <c r="AN25" s="83">
        <f t="shared" si="9"/>
        <v>29.166666666666668</v>
      </c>
      <c r="AO25" s="84">
        <f t="shared" si="10"/>
        <v>0</v>
      </c>
      <c r="AP25" s="85">
        <v>3.3</v>
      </c>
      <c r="AQ25" s="85">
        <v>5.3</v>
      </c>
      <c r="AR25" s="85">
        <v>3.2</v>
      </c>
      <c r="AS25" s="86">
        <f t="shared" si="11"/>
        <v>98.333333333333343</v>
      </c>
      <c r="AT25" s="87">
        <f t="shared" si="12"/>
        <v>14</v>
      </c>
      <c r="AU25" s="88">
        <f t="shared" si="13"/>
        <v>16.891666666666673</v>
      </c>
      <c r="AV25" s="89">
        <f t="shared" si="14"/>
        <v>18</v>
      </c>
      <c r="AW25" s="90">
        <f t="shared" si="15"/>
        <v>32</v>
      </c>
      <c r="AX25" s="91">
        <f t="shared" si="16"/>
        <v>18</v>
      </c>
    </row>
    <row r="26" spans="1:50" ht="30.75" customHeight="1" thickBot="1" x14ac:dyDescent="0.3">
      <c r="A26" s="51" t="s">
        <v>35</v>
      </c>
      <c r="B26" s="52"/>
      <c r="C26" s="53" t="s">
        <v>57</v>
      </c>
      <c r="D26" s="64">
        <f t="shared" si="0"/>
        <v>111</v>
      </c>
      <c r="E26" s="65">
        <f t="shared" si="1"/>
        <v>23</v>
      </c>
      <c r="F26" s="66">
        <v>40</v>
      </c>
      <c r="G26" s="67">
        <f t="shared" si="2"/>
        <v>25</v>
      </c>
      <c r="H26" s="66">
        <v>250</v>
      </c>
      <c r="I26" s="68">
        <f t="shared" si="3"/>
        <v>23</v>
      </c>
      <c r="J26" s="66">
        <v>9</v>
      </c>
      <c r="K26" s="68">
        <f t="shared" si="4"/>
        <v>20</v>
      </c>
      <c r="L26" s="69">
        <v>1</v>
      </c>
      <c r="M26" s="70">
        <v>16</v>
      </c>
      <c r="N26" s="71">
        <v>5</v>
      </c>
      <c r="O26" s="72">
        <v>0</v>
      </c>
      <c r="P26" s="72">
        <v>0</v>
      </c>
      <c r="Q26" s="73">
        <v>0</v>
      </c>
      <c r="R26" s="74">
        <v>4</v>
      </c>
      <c r="S26" s="75">
        <v>1</v>
      </c>
      <c r="T26" s="76">
        <v>2</v>
      </c>
      <c r="U26" s="70">
        <v>11</v>
      </c>
      <c r="V26" s="72">
        <v>2</v>
      </c>
      <c r="W26" s="72">
        <v>0</v>
      </c>
      <c r="X26" s="72">
        <v>0</v>
      </c>
      <c r="Y26" s="73">
        <v>0</v>
      </c>
      <c r="Z26" s="77">
        <v>4</v>
      </c>
      <c r="AA26" s="78">
        <v>0</v>
      </c>
      <c r="AB26" s="70">
        <v>2</v>
      </c>
      <c r="AC26" s="79">
        <v>12</v>
      </c>
      <c r="AD26" s="72">
        <v>3</v>
      </c>
      <c r="AE26" s="72">
        <v>0</v>
      </c>
      <c r="AF26" s="72">
        <v>0</v>
      </c>
      <c r="AG26" s="73">
        <v>0</v>
      </c>
      <c r="AH26" s="77">
        <v>3</v>
      </c>
      <c r="AI26" s="78">
        <v>0</v>
      </c>
      <c r="AJ26" s="80">
        <f t="shared" si="5"/>
        <v>16.649999999999999</v>
      </c>
      <c r="AK26" s="81">
        <f t="shared" si="6"/>
        <v>12.450000000000001</v>
      </c>
      <c r="AL26" s="81">
        <f t="shared" si="7"/>
        <v>13.99</v>
      </c>
      <c r="AM26" s="82">
        <f t="shared" si="8"/>
        <v>14.363333333333335</v>
      </c>
      <c r="AN26" s="83">
        <f t="shared" si="9"/>
        <v>45.833333333333329</v>
      </c>
      <c r="AO26" s="84">
        <f t="shared" si="10"/>
        <v>8.3333333333333321</v>
      </c>
      <c r="AP26" s="85">
        <v>2.7</v>
      </c>
      <c r="AQ26" s="85">
        <v>2.1</v>
      </c>
      <c r="AR26" s="85">
        <v>2.4</v>
      </c>
      <c r="AS26" s="86">
        <f t="shared" si="11"/>
        <v>60.000000000000007</v>
      </c>
      <c r="AT26" s="87">
        <f t="shared" si="12"/>
        <v>22</v>
      </c>
      <c r="AU26" s="88">
        <f t="shared" si="13"/>
        <v>8.8250000000000099</v>
      </c>
      <c r="AV26" s="89">
        <f t="shared" si="14"/>
        <v>21</v>
      </c>
      <c r="AW26" s="90">
        <f t="shared" si="15"/>
        <v>43</v>
      </c>
      <c r="AX26" s="91">
        <f t="shared" si="16"/>
        <v>22</v>
      </c>
    </row>
    <row r="27" spans="1:50" ht="30.75" customHeight="1" thickBot="1" x14ac:dyDescent="0.3">
      <c r="A27" s="51" t="s">
        <v>30</v>
      </c>
      <c r="B27" s="52">
        <v>2004</v>
      </c>
      <c r="C27" s="53" t="s">
        <v>29</v>
      </c>
      <c r="D27" s="64">
        <f t="shared" si="0"/>
        <v>115</v>
      </c>
      <c r="E27" s="65">
        <f t="shared" si="1"/>
        <v>24</v>
      </c>
      <c r="F27" s="66">
        <v>47</v>
      </c>
      <c r="G27" s="67">
        <f t="shared" si="2"/>
        <v>22</v>
      </c>
      <c r="H27" s="66">
        <v>242</v>
      </c>
      <c r="I27" s="68">
        <f t="shared" si="3"/>
        <v>24</v>
      </c>
      <c r="J27" s="66">
        <v>0</v>
      </c>
      <c r="K27" s="68">
        <f t="shared" si="4"/>
        <v>22</v>
      </c>
      <c r="L27" s="69">
        <v>2</v>
      </c>
      <c r="M27" s="70">
        <v>8</v>
      </c>
      <c r="N27" s="71">
        <v>1</v>
      </c>
      <c r="O27" s="72">
        <v>0</v>
      </c>
      <c r="P27" s="72">
        <v>0</v>
      </c>
      <c r="Q27" s="73">
        <v>0</v>
      </c>
      <c r="R27" s="74">
        <v>3</v>
      </c>
      <c r="S27" s="75">
        <v>0</v>
      </c>
      <c r="T27" s="76">
        <v>2</v>
      </c>
      <c r="U27" s="70">
        <v>10</v>
      </c>
      <c r="V27" s="72">
        <v>1</v>
      </c>
      <c r="W27" s="72">
        <v>0</v>
      </c>
      <c r="X27" s="72">
        <v>0</v>
      </c>
      <c r="Y27" s="73">
        <v>0</v>
      </c>
      <c r="Z27" s="77">
        <v>4</v>
      </c>
      <c r="AA27" s="78">
        <v>0</v>
      </c>
      <c r="AB27" s="70">
        <v>2</v>
      </c>
      <c r="AC27" s="79">
        <v>10</v>
      </c>
      <c r="AD27" s="72">
        <v>2</v>
      </c>
      <c r="AE27" s="72">
        <v>0</v>
      </c>
      <c r="AF27" s="72">
        <v>0</v>
      </c>
      <c r="AG27" s="73">
        <v>0</v>
      </c>
      <c r="AH27" s="77">
        <v>3</v>
      </c>
      <c r="AI27" s="78">
        <v>1</v>
      </c>
      <c r="AJ27" s="80">
        <f t="shared" si="5"/>
        <v>8.4499999999999993</v>
      </c>
      <c r="AK27" s="81">
        <f t="shared" si="6"/>
        <v>10.23</v>
      </c>
      <c r="AL27" s="81">
        <f t="shared" si="7"/>
        <v>11.56</v>
      </c>
      <c r="AM27" s="82">
        <f t="shared" si="8"/>
        <v>10.08</v>
      </c>
      <c r="AN27" s="83">
        <f t="shared" si="9"/>
        <v>41.666666666666671</v>
      </c>
      <c r="AO27" s="84">
        <f t="shared" si="10"/>
        <v>8.3333333333333321</v>
      </c>
      <c r="AP27" s="85">
        <v>2.4</v>
      </c>
      <c r="AQ27" s="85">
        <v>2</v>
      </c>
      <c r="AR27" s="85">
        <v>2</v>
      </c>
      <c r="AS27" s="86">
        <f t="shared" si="11"/>
        <v>53.333333333333336</v>
      </c>
      <c r="AT27" s="87">
        <f t="shared" si="12"/>
        <v>24</v>
      </c>
      <c r="AU27" s="88">
        <f t="shared" si="13"/>
        <v>0.19999999999999929</v>
      </c>
      <c r="AV27" s="89">
        <f t="shared" si="14"/>
        <v>23</v>
      </c>
      <c r="AW27" s="90">
        <f t="shared" si="15"/>
        <v>47</v>
      </c>
      <c r="AX27" s="91">
        <f t="shared" si="16"/>
        <v>23</v>
      </c>
    </row>
    <row r="28" spans="1:50" ht="30.75" customHeight="1" thickBot="1" x14ac:dyDescent="0.3">
      <c r="A28" s="54" t="s">
        <v>31</v>
      </c>
      <c r="B28" s="52">
        <v>2004</v>
      </c>
      <c r="C28" s="53" t="s">
        <v>29</v>
      </c>
      <c r="D28" s="64">
        <f t="shared" si="0"/>
        <v>117</v>
      </c>
      <c r="E28" s="65">
        <f t="shared" si="1"/>
        <v>25</v>
      </c>
      <c r="F28" s="66">
        <v>41</v>
      </c>
      <c r="G28" s="67">
        <f t="shared" si="2"/>
        <v>24</v>
      </c>
      <c r="H28" s="66">
        <v>267</v>
      </c>
      <c r="I28" s="68">
        <f t="shared" si="3"/>
        <v>21</v>
      </c>
      <c r="J28" s="66">
        <v>0</v>
      </c>
      <c r="K28" s="68">
        <f t="shared" si="4"/>
        <v>22</v>
      </c>
      <c r="L28" s="69">
        <v>0</v>
      </c>
      <c r="M28" s="70">
        <v>10</v>
      </c>
      <c r="N28" s="71">
        <v>0</v>
      </c>
      <c r="O28" s="72">
        <v>0</v>
      </c>
      <c r="P28" s="72">
        <v>0</v>
      </c>
      <c r="Q28" s="73">
        <v>0</v>
      </c>
      <c r="R28" s="74">
        <v>5</v>
      </c>
      <c r="S28" s="75">
        <v>1</v>
      </c>
      <c r="T28" s="76">
        <v>1</v>
      </c>
      <c r="U28" s="70">
        <v>6</v>
      </c>
      <c r="V28" s="72">
        <v>1</v>
      </c>
      <c r="W28" s="72">
        <v>0</v>
      </c>
      <c r="X28" s="72">
        <v>0</v>
      </c>
      <c r="Y28" s="73">
        <v>0</v>
      </c>
      <c r="Z28" s="77">
        <v>6</v>
      </c>
      <c r="AA28" s="78">
        <v>0</v>
      </c>
      <c r="AB28" s="70">
        <v>2</v>
      </c>
      <c r="AC28" s="79">
        <v>6</v>
      </c>
      <c r="AD28" s="72">
        <v>1</v>
      </c>
      <c r="AE28" s="72">
        <v>0</v>
      </c>
      <c r="AF28" s="72">
        <v>0</v>
      </c>
      <c r="AG28" s="73">
        <v>0</v>
      </c>
      <c r="AH28" s="77">
        <v>5</v>
      </c>
      <c r="AI28" s="78">
        <v>0</v>
      </c>
      <c r="AJ28" s="80">
        <f t="shared" si="5"/>
        <v>8.9</v>
      </c>
      <c r="AK28" s="81">
        <f t="shared" si="6"/>
        <v>6.67</v>
      </c>
      <c r="AL28" s="81">
        <f t="shared" si="7"/>
        <v>6.67</v>
      </c>
      <c r="AM28" s="82">
        <f t="shared" si="8"/>
        <v>7.413333333333334</v>
      </c>
      <c r="AN28" s="83">
        <f t="shared" si="9"/>
        <v>66.666666666666657</v>
      </c>
      <c r="AO28" s="84">
        <f t="shared" si="10"/>
        <v>8.3333333333333321</v>
      </c>
      <c r="AP28" s="85">
        <v>1.4</v>
      </c>
      <c r="AQ28" s="85">
        <v>2</v>
      </c>
      <c r="AR28" s="85">
        <v>1.4</v>
      </c>
      <c r="AS28" s="86">
        <f t="shared" si="11"/>
        <v>40</v>
      </c>
      <c r="AT28" s="87">
        <f t="shared" si="12"/>
        <v>25</v>
      </c>
      <c r="AU28" s="88">
        <f t="shared" si="13"/>
        <v>0</v>
      </c>
      <c r="AV28" s="89">
        <f t="shared" si="14"/>
        <v>25</v>
      </c>
      <c r="AW28" s="90">
        <f t="shared" si="15"/>
        <v>50</v>
      </c>
      <c r="AX28" s="91">
        <f t="shared" si="16"/>
        <v>25</v>
      </c>
    </row>
    <row r="29" spans="1:50" s="29" customFormat="1" ht="29.25" customHeight="1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AF29" s="30"/>
      <c r="AG29" s="30"/>
      <c r="AH29" s="30"/>
      <c r="AI29" s="30"/>
      <c r="AJ29" s="31"/>
      <c r="AK29" s="31"/>
      <c r="AL29" s="31"/>
      <c r="AM29" s="32"/>
      <c r="AN29" s="33"/>
      <c r="AO29" s="33"/>
      <c r="AP29" s="34"/>
      <c r="AQ29" s="34"/>
      <c r="AR29" s="34"/>
      <c r="AS29" s="35"/>
      <c r="AT29" s="36"/>
      <c r="AU29" s="35"/>
      <c r="AV29" s="36"/>
      <c r="AW29" s="37"/>
      <c r="AX29" s="38"/>
    </row>
    <row r="30" spans="1:50" s="29" customFormat="1" ht="29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AF30" s="30"/>
      <c r="AG30" s="30"/>
      <c r="AH30" s="30"/>
      <c r="AI30" s="30"/>
      <c r="AJ30" s="31"/>
      <c r="AK30" s="31"/>
      <c r="AL30" s="31"/>
      <c r="AM30" s="32"/>
      <c r="AN30" s="33"/>
      <c r="AO30" s="33"/>
      <c r="AP30" s="34"/>
      <c r="AQ30" s="34"/>
      <c r="AR30" s="34"/>
      <c r="AS30" s="35"/>
      <c r="AT30" s="36"/>
      <c r="AU30" s="35"/>
      <c r="AV30" s="36"/>
      <c r="AW30" s="37"/>
      <c r="AX30" s="38"/>
    </row>
    <row r="31" spans="1:50" s="29" customFormat="1" ht="29.25" customHeight="1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AF31" s="30"/>
      <c r="AG31" s="30"/>
      <c r="AH31" s="30"/>
      <c r="AI31" s="30"/>
      <c r="AJ31" s="31"/>
      <c r="AK31" s="31"/>
      <c r="AL31" s="31"/>
      <c r="AM31" s="32"/>
      <c r="AN31" s="33"/>
      <c r="AO31" s="33"/>
      <c r="AP31" s="34"/>
      <c r="AQ31" s="34"/>
      <c r="AR31" s="34"/>
      <c r="AS31" s="35"/>
      <c r="AT31" s="36"/>
      <c r="AU31" s="35"/>
      <c r="AV31" s="36"/>
      <c r="AW31" s="37"/>
      <c r="AX31" s="38"/>
    </row>
    <row r="32" spans="1:50" s="29" customFormat="1" ht="29.25" customHeight="1" x14ac:dyDescent="0.2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AF32" s="30"/>
      <c r="AG32" s="30"/>
      <c r="AH32" s="30"/>
      <c r="AI32" s="30"/>
      <c r="AJ32" s="31"/>
      <c r="AK32" s="31"/>
      <c r="AL32" s="31"/>
      <c r="AM32" s="32"/>
      <c r="AN32" s="33"/>
      <c r="AO32" s="33"/>
      <c r="AP32" s="34"/>
      <c r="AQ32" s="34"/>
      <c r="AR32" s="34"/>
      <c r="AS32" s="35"/>
      <c r="AT32" s="36"/>
      <c r="AU32" s="35"/>
      <c r="AV32" s="36"/>
      <c r="AW32" s="37"/>
      <c r="AX32" s="38"/>
    </row>
    <row r="33" spans="1:50" s="29" customFormat="1" ht="29.25" customHeight="1" x14ac:dyDescent="0.2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AF33" s="30"/>
      <c r="AG33" s="30"/>
      <c r="AH33" s="30"/>
      <c r="AI33" s="30"/>
      <c r="AJ33" s="31"/>
      <c r="AK33" s="31"/>
      <c r="AL33" s="31"/>
      <c r="AM33" s="32"/>
      <c r="AN33" s="33"/>
      <c r="AO33" s="33"/>
      <c r="AP33" s="34"/>
      <c r="AQ33" s="34"/>
      <c r="AR33" s="34"/>
      <c r="AS33" s="35"/>
      <c r="AT33" s="36"/>
      <c r="AU33" s="35"/>
      <c r="AV33" s="36"/>
      <c r="AW33" s="37"/>
      <c r="AX33" s="38"/>
    </row>
    <row r="34" spans="1:50" s="29" customFormat="1" ht="29.25" customHeight="1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AF34" s="30"/>
      <c r="AG34" s="30"/>
      <c r="AH34" s="30"/>
      <c r="AI34" s="30"/>
      <c r="AJ34" s="31"/>
      <c r="AK34" s="31"/>
      <c r="AL34" s="31"/>
      <c r="AM34" s="32"/>
      <c r="AN34" s="33"/>
      <c r="AO34" s="33"/>
      <c r="AP34" s="34"/>
      <c r="AQ34" s="34"/>
      <c r="AR34" s="34"/>
      <c r="AS34" s="35"/>
      <c r="AT34" s="36"/>
      <c r="AU34" s="35"/>
      <c r="AV34" s="36"/>
      <c r="AW34" s="37"/>
      <c r="AX34" s="38"/>
    </row>
    <row r="35" spans="1:50" s="29" customFormat="1" ht="29.25" customHeight="1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AF35" s="30"/>
      <c r="AG35" s="30"/>
      <c r="AH35" s="30"/>
      <c r="AI35" s="30"/>
      <c r="AJ35" s="31"/>
      <c r="AK35" s="31"/>
      <c r="AL35" s="31"/>
      <c r="AM35" s="32"/>
      <c r="AN35" s="33"/>
      <c r="AO35" s="33"/>
      <c r="AP35" s="34"/>
      <c r="AQ35" s="34"/>
      <c r="AR35" s="34"/>
      <c r="AS35" s="35"/>
      <c r="AT35" s="36"/>
      <c r="AU35" s="35"/>
      <c r="AV35" s="36"/>
      <c r="AW35" s="37"/>
      <c r="AX35" s="38"/>
    </row>
    <row r="36" spans="1:50" s="29" customFormat="1" ht="29.25" customHeight="1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AF36" s="30"/>
      <c r="AG36" s="30"/>
      <c r="AH36" s="30"/>
      <c r="AI36" s="30"/>
      <c r="AJ36" s="31"/>
      <c r="AK36" s="31"/>
      <c r="AL36" s="31"/>
      <c r="AM36" s="32"/>
      <c r="AN36" s="33"/>
      <c r="AO36" s="33"/>
      <c r="AP36" s="34"/>
      <c r="AQ36" s="34"/>
      <c r="AR36" s="34"/>
      <c r="AS36" s="35"/>
      <c r="AT36" s="36"/>
      <c r="AU36" s="35"/>
      <c r="AV36" s="36"/>
      <c r="AW36" s="37"/>
      <c r="AX36" s="38"/>
    </row>
    <row r="37" spans="1:50" s="29" customFormat="1" ht="29.25" customHeight="1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AF37" s="30"/>
      <c r="AG37" s="30"/>
      <c r="AH37" s="30"/>
      <c r="AI37" s="30"/>
      <c r="AJ37" s="31"/>
      <c r="AK37" s="31"/>
      <c r="AL37" s="31"/>
      <c r="AM37" s="32"/>
      <c r="AN37" s="33"/>
      <c r="AO37" s="33"/>
      <c r="AP37" s="34"/>
      <c r="AQ37" s="34"/>
      <c r="AR37" s="34"/>
      <c r="AS37" s="35"/>
      <c r="AT37" s="36"/>
      <c r="AU37" s="35"/>
      <c r="AV37" s="36"/>
      <c r="AW37" s="37"/>
      <c r="AX37" s="38"/>
    </row>
    <row r="38" spans="1:50" s="29" customFormat="1" ht="29.25" customHeight="1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AF38" s="30"/>
      <c r="AG38" s="30"/>
      <c r="AH38" s="30"/>
      <c r="AI38" s="30"/>
      <c r="AJ38" s="31"/>
      <c r="AK38" s="31"/>
      <c r="AL38" s="31"/>
      <c r="AM38" s="32"/>
      <c r="AN38" s="33"/>
      <c r="AO38" s="33"/>
      <c r="AP38" s="34"/>
      <c r="AQ38" s="34"/>
      <c r="AR38" s="34"/>
      <c r="AS38" s="35"/>
      <c r="AT38" s="36"/>
      <c r="AU38" s="35"/>
      <c r="AV38" s="36"/>
      <c r="AW38" s="37"/>
      <c r="AX38" s="38"/>
    </row>
    <row r="39" spans="1:50" s="29" customFormat="1" ht="29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AF39" s="30"/>
      <c r="AG39" s="30"/>
      <c r="AH39" s="30"/>
      <c r="AI39" s="30"/>
      <c r="AJ39" s="31"/>
      <c r="AK39" s="31"/>
      <c r="AL39" s="31"/>
      <c r="AM39" s="32"/>
      <c r="AN39" s="33"/>
      <c r="AO39" s="33"/>
      <c r="AP39" s="34"/>
      <c r="AQ39" s="34"/>
      <c r="AR39" s="34"/>
      <c r="AS39" s="35"/>
      <c r="AT39" s="36"/>
      <c r="AU39" s="35"/>
      <c r="AV39" s="36"/>
      <c r="AW39" s="37"/>
      <c r="AX39" s="38"/>
    </row>
    <row r="40" spans="1:50" s="29" customFormat="1" ht="29.25" customHeight="1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AF40" s="30"/>
      <c r="AG40" s="30"/>
      <c r="AH40" s="30"/>
      <c r="AI40" s="30"/>
      <c r="AJ40" s="31"/>
      <c r="AK40" s="31"/>
      <c r="AL40" s="31"/>
      <c r="AM40" s="32"/>
      <c r="AN40" s="33"/>
      <c r="AO40" s="33"/>
      <c r="AP40" s="34"/>
      <c r="AQ40" s="34"/>
      <c r="AR40" s="34"/>
      <c r="AS40" s="35"/>
      <c r="AT40" s="36"/>
      <c r="AU40" s="35"/>
      <c r="AV40" s="36"/>
      <c r="AW40" s="37"/>
      <c r="AX40" s="38"/>
    </row>
    <row r="41" spans="1:50" s="29" customFormat="1" ht="29.25" customHeight="1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AF41" s="30"/>
      <c r="AG41" s="30"/>
      <c r="AH41" s="30"/>
      <c r="AI41" s="30"/>
      <c r="AJ41" s="31"/>
      <c r="AK41" s="31"/>
      <c r="AL41" s="31"/>
      <c r="AM41" s="32"/>
      <c r="AN41" s="33"/>
      <c r="AO41" s="33"/>
      <c r="AP41" s="34"/>
      <c r="AQ41" s="34"/>
      <c r="AR41" s="34"/>
      <c r="AS41" s="35"/>
      <c r="AT41" s="36"/>
      <c r="AU41" s="35"/>
      <c r="AV41" s="36"/>
      <c r="AW41" s="37"/>
      <c r="AX41" s="38"/>
    </row>
    <row r="42" spans="1:50" s="29" customFormat="1" ht="29.25" customHeight="1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AF42" s="30"/>
      <c r="AG42" s="30"/>
      <c r="AH42" s="30"/>
      <c r="AI42" s="30"/>
      <c r="AJ42" s="31"/>
      <c r="AK42" s="31"/>
      <c r="AL42" s="31"/>
      <c r="AM42" s="32"/>
      <c r="AN42" s="33"/>
      <c r="AO42" s="33"/>
      <c r="AP42" s="34"/>
      <c r="AQ42" s="34"/>
      <c r="AR42" s="34"/>
      <c r="AS42" s="35"/>
      <c r="AT42" s="36"/>
      <c r="AU42" s="35"/>
      <c r="AV42" s="36"/>
      <c r="AW42" s="37"/>
      <c r="AX42" s="38"/>
    </row>
    <row r="43" spans="1:50" s="29" customFormat="1" ht="29.25" customHeight="1" x14ac:dyDescent="0.2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AF43" s="30"/>
      <c r="AG43" s="30"/>
      <c r="AH43" s="30"/>
      <c r="AI43" s="30"/>
      <c r="AJ43" s="31"/>
      <c r="AK43" s="31"/>
      <c r="AL43" s="31"/>
      <c r="AM43" s="32"/>
      <c r="AN43" s="33"/>
      <c r="AO43" s="33"/>
      <c r="AP43" s="34"/>
      <c r="AQ43" s="34"/>
      <c r="AR43" s="34"/>
      <c r="AS43" s="35"/>
      <c r="AT43" s="36"/>
      <c r="AU43" s="35"/>
      <c r="AV43" s="36"/>
      <c r="AW43" s="37"/>
      <c r="AX43" s="38"/>
    </row>
    <row r="44" spans="1:50" s="29" customFormat="1" ht="29.25" customHeight="1" x14ac:dyDescent="0.2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AF44" s="30"/>
      <c r="AG44" s="30"/>
      <c r="AH44" s="30"/>
      <c r="AI44" s="30"/>
      <c r="AJ44" s="31"/>
      <c r="AK44" s="31"/>
      <c r="AL44" s="31"/>
      <c r="AM44" s="32"/>
      <c r="AN44" s="33"/>
      <c r="AO44" s="33"/>
      <c r="AP44" s="34"/>
      <c r="AQ44" s="34"/>
      <c r="AR44" s="34"/>
      <c r="AS44" s="35"/>
      <c r="AT44" s="36"/>
      <c r="AU44" s="35"/>
      <c r="AV44" s="36"/>
      <c r="AW44" s="37"/>
      <c r="AX44" s="38"/>
    </row>
    <row r="45" spans="1:50" s="29" customFormat="1" ht="29.25" customHeight="1" x14ac:dyDescent="0.2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AF45" s="30"/>
      <c r="AG45" s="30"/>
      <c r="AH45" s="30"/>
      <c r="AI45" s="30"/>
      <c r="AJ45" s="31"/>
      <c r="AK45" s="31"/>
      <c r="AL45" s="31"/>
      <c r="AM45" s="32"/>
      <c r="AN45" s="33"/>
      <c r="AO45" s="33"/>
      <c r="AP45" s="34"/>
      <c r="AQ45" s="34"/>
      <c r="AR45" s="34"/>
      <c r="AS45" s="35"/>
      <c r="AT45" s="36"/>
      <c r="AU45" s="35"/>
      <c r="AV45" s="36"/>
      <c r="AW45" s="37"/>
      <c r="AX45" s="38"/>
    </row>
    <row r="46" spans="1:50" s="29" customFormat="1" ht="29.25" customHeight="1" x14ac:dyDescent="0.2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AF46" s="30"/>
      <c r="AG46" s="30"/>
      <c r="AH46" s="30"/>
      <c r="AI46" s="30"/>
      <c r="AJ46" s="31"/>
      <c r="AK46" s="31"/>
      <c r="AL46" s="31"/>
      <c r="AM46" s="32"/>
      <c r="AN46" s="33"/>
      <c r="AO46" s="33"/>
      <c r="AP46" s="34"/>
      <c r="AQ46" s="34"/>
      <c r="AR46" s="34"/>
      <c r="AS46" s="35"/>
      <c r="AT46" s="36"/>
      <c r="AU46" s="35"/>
      <c r="AV46" s="36"/>
      <c r="AW46" s="37"/>
      <c r="AX46" s="38"/>
    </row>
    <row r="47" spans="1:50" s="29" customFormat="1" ht="29.25" customHeight="1" x14ac:dyDescent="0.2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AF47" s="30"/>
      <c r="AG47" s="30"/>
      <c r="AH47" s="30"/>
      <c r="AI47" s="30"/>
      <c r="AJ47" s="31"/>
      <c r="AK47" s="31"/>
      <c r="AL47" s="31"/>
      <c r="AM47" s="32"/>
      <c r="AN47" s="33"/>
      <c r="AO47" s="33"/>
      <c r="AP47" s="34"/>
      <c r="AQ47" s="34"/>
      <c r="AR47" s="34"/>
      <c r="AS47" s="35"/>
      <c r="AT47" s="36"/>
      <c r="AU47" s="35"/>
      <c r="AV47" s="36"/>
      <c r="AW47" s="37"/>
      <c r="AX47" s="38"/>
    </row>
    <row r="48" spans="1:50" s="29" customFormat="1" ht="29.25" customHeight="1" x14ac:dyDescent="0.2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AF48" s="30"/>
      <c r="AG48" s="30"/>
      <c r="AH48" s="30"/>
      <c r="AI48" s="30"/>
      <c r="AJ48" s="31"/>
      <c r="AK48" s="31"/>
      <c r="AL48" s="31"/>
      <c r="AM48" s="32"/>
      <c r="AN48" s="33"/>
      <c r="AO48" s="33"/>
      <c r="AP48" s="34"/>
      <c r="AQ48" s="34"/>
      <c r="AR48" s="34"/>
      <c r="AS48" s="35"/>
      <c r="AT48" s="36"/>
      <c r="AU48" s="35"/>
      <c r="AV48" s="36"/>
      <c r="AW48" s="37"/>
      <c r="AX48" s="38"/>
    </row>
    <row r="49" spans="1:50" s="29" customFormat="1" ht="29.25" customHeight="1" x14ac:dyDescent="0.2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AF49" s="30"/>
      <c r="AG49" s="30"/>
      <c r="AH49" s="30"/>
      <c r="AI49" s="30"/>
      <c r="AJ49" s="31"/>
      <c r="AK49" s="31"/>
      <c r="AL49" s="31"/>
      <c r="AM49" s="32"/>
      <c r="AN49" s="33"/>
      <c r="AO49" s="33"/>
      <c r="AP49" s="34"/>
      <c r="AQ49" s="34"/>
      <c r="AR49" s="34"/>
      <c r="AS49" s="35"/>
      <c r="AT49" s="36"/>
      <c r="AU49" s="35"/>
      <c r="AV49" s="36"/>
      <c r="AW49" s="37"/>
      <c r="AX49" s="38"/>
    </row>
    <row r="50" spans="1:50" s="29" customFormat="1" ht="29.25" customHeight="1" x14ac:dyDescent="0.2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AF50" s="30"/>
      <c r="AG50" s="30"/>
      <c r="AH50" s="30"/>
      <c r="AI50" s="30"/>
      <c r="AJ50" s="31"/>
      <c r="AK50" s="31"/>
      <c r="AL50" s="31"/>
      <c r="AM50" s="32"/>
      <c r="AN50" s="33"/>
      <c r="AO50" s="33"/>
      <c r="AP50" s="34"/>
      <c r="AQ50" s="34"/>
      <c r="AR50" s="34"/>
      <c r="AS50" s="35"/>
      <c r="AT50" s="36"/>
      <c r="AU50" s="35"/>
      <c r="AV50" s="36"/>
      <c r="AW50" s="37"/>
      <c r="AX50" s="38"/>
    </row>
    <row r="51" spans="1:50" s="29" customFormat="1" ht="29.25" customHeight="1" x14ac:dyDescent="0.2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AF51" s="30"/>
      <c r="AG51" s="30"/>
      <c r="AH51" s="30"/>
      <c r="AI51" s="30"/>
      <c r="AJ51" s="31"/>
      <c r="AK51" s="31"/>
      <c r="AL51" s="31"/>
      <c r="AM51" s="32"/>
      <c r="AN51" s="33"/>
      <c r="AO51" s="33"/>
      <c r="AP51" s="34"/>
      <c r="AQ51" s="34"/>
      <c r="AR51" s="34"/>
      <c r="AS51" s="35"/>
      <c r="AT51" s="36"/>
      <c r="AU51" s="35"/>
      <c r="AV51" s="36"/>
      <c r="AW51" s="37"/>
      <c r="AX51" s="38"/>
    </row>
    <row r="52" spans="1:50" s="29" customFormat="1" ht="29.25" customHeight="1" x14ac:dyDescent="0.2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AF52" s="30"/>
      <c r="AG52" s="30"/>
      <c r="AH52" s="30"/>
      <c r="AI52" s="30"/>
      <c r="AJ52" s="31"/>
      <c r="AK52" s="31"/>
      <c r="AL52" s="31"/>
      <c r="AM52" s="32"/>
      <c r="AN52" s="33"/>
      <c r="AO52" s="33"/>
      <c r="AP52" s="34"/>
      <c r="AQ52" s="34"/>
      <c r="AR52" s="34"/>
      <c r="AS52" s="35"/>
      <c r="AT52" s="36"/>
      <c r="AU52" s="35"/>
      <c r="AV52" s="36"/>
      <c r="AW52" s="37"/>
      <c r="AX52" s="38"/>
    </row>
    <row r="53" spans="1:50" s="29" customFormat="1" ht="29.25" customHeight="1" x14ac:dyDescent="0.2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AF53" s="30"/>
      <c r="AG53" s="30"/>
      <c r="AH53" s="30"/>
      <c r="AI53" s="30"/>
      <c r="AJ53" s="31"/>
      <c r="AK53" s="31"/>
      <c r="AL53" s="31"/>
      <c r="AM53" s="32"/>
      <c r="AN53" s="33"/>
      <c r="AO53" s="33"/>
      <c r="AP53" s="34"/>
      <c r="AQ53" s="34"/>
      <c r="AR53" s="34"/>
      <c r="AS53" s="35"/>
      <c r="AT53" s="36"/>
      <c r="AU53" s="35"/>
      <c r="AV53" s="36"/>
      <c r="AW53" s="37"/>
      <c r="AX53" s="38"/>
    </row>
    <row r="54" spans="1:50" s="29" customFormat="1" ht="29.25" customHeight="1" x14ac:dyDescent="0.2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AF54" s="30"/>
      <c r="AG54" s="30"/>
      <c r="AH54" s="30"/>
      <c r="AI54" s="30"/>
      <c r="AJ54" s="31"/>
      <c r="AK54" s="31"/>
      <c r="AL54" s="31"/>
      <c r="AM54" s="32"/>
      <c r="AN54" s="33"/>
      <c r="AO54" s="33"/>
      <c r="AP54" s="34"/>
      <c r="AQ54" s="34"/>
      <c r="AR54" s="34"/>
      <c r="AS54" s="35"/>
      <c r="AT54" s="36"/>
      <c r="AU54" s="35"/>
      <c r="AV54" s="36"/>
      <c r="AW54" s="37"/>
      <c r="AX54" s="38"/>
    </row>
    <row r="55" spans="1:50" s="29" customFormat="1" ht="29.25" customHeight="1" x14ac:dyDescent="0.2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AF55" s="30"/>
      <c r="AG55" s="30"/>
      <c r="AH55" s="30"/>
      <c r="AI55" s="30"/>
      <c r="AJ55" s="31"/>
      <c r="AK55" s="31"/>
      <c r="AL55" s="31"/>
      <c r="AM55" s="32"/>
      <c r="AN55" s="33"/>
      <c r="AO55" s="33"/>
      <c r="AP55" s="34"/>
      <c r="AQ55" s="34"/>
      <c r="AR55" s="34"/>
      <c r="AS55" s="35"/>
      <c r="AT55" s="36"/>
      <c r="AU55" s="35"/>
      <c r="AV55" s="36"/>
      <c r="AW55" s="37"/>
      <c r="AX55" s="38"/>
    </row>
    <row r="56" spans="1:50" s="29" customFormat="1" ht="29.25" customHeight="1" x14ac:dyDescent="0.2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AF56" s="30"/>
      <c r="AG56" s="30"/>
      <c r="AH56" s="30"/>
      <c r="AI56" s="30"/>
      <c r="AJ56" s="31"/>
      <c r="AK56" s="31"/>
      <c r="AL56" s="31"/>
      <c r="AM56" s="32"/>
      <c r="AN56" s="33"/>
      <c r="AO56" s="33"/>
      <c r="AP56" s="34"/>
      <c r="AQ56" s="34"/>
      <c r="AR56" s="34"/>
      <c r="AS56" s="35"/>
      <c r="AT56" s="36"/>
      <c r="AU56" s="35"/>
      <c r="AV56" s="36"/>
      <c r="AW56" s="37"/>
      <c r="AX56" s="38"/>
    </row>
    <row r="57" spans="1:50" s="29" customFormat="1" ht="29.25" customHeight="1" x14ac:dyDescent="0.2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AF57" s="30"/>
      <c r="AG57" s="30"/>
      <c r="AH57" s="30"/>
      <c r="AI57" s="30"/>
      <c r="AJ57" s="31"/>
      <c r="AK57" s="31"/>
      <c r="AL57" s="31"/>
      <c r="AM57" s="32"/>
      <c r="AN57" s="33"/>
      <c r="AO57" s="33"/>
      <c r="AP57" s="34"/>
      <c r="AQ57" s="34"/>
      <c r="AR57" s="34"/>
      <c r="AS57" s="35"/>
      <c r="AT57" s="36"/>
      <c r="AU57" s="35"/>
      <c r="AV57" s="36"/>
      <c r="AW57" s="37"/>
      <c r="AX57" s="38"/>
    </row>
    <row r="58" spans="1:50" s="29" customFormat="1" ht="29.25" customHeight="1" x14ac:dyDescent="0.2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AF58" s="30"/>
      <c r="AG58" s="30"/>
      <c r="AH58" s="30"/>
      <c r="AI58" s="30"/>
      <c r="AJ58" s="31"/>
      <c r="AK58" s="31"/>
      <c r="AL58" s="31"/>
      <c r="AM58" s="32"/>
      <c r="AN58" s="33"/>
      <c r="AO58" s="33"/>
      <c r="AP58" s="34"/>
      <c r="AQ58" s="34"/>
      <c r="AR58" s="34"/>
      <c r="AS58" s="35"/>
      <c r="AT58" s="36"/>
      <c r="AU58" s="35"/>
      <c r="AV58" s="36"/>
      <c r="AW58" s="37"/>
      <c r="AX58" s="38"/>
    </row>
    <row r="59" spans="1:50" s="29" customFormat="1" ht="29.25" customHeight="1" x14ac:dyDescent="0.2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AF59" s="30"/>
      <c r="AG59" s="30"/>
      <c r="AH59" s="30"/>
      <c r="AI59" s="30"/>
      <c r="AJ59" s="31"/>
      <c r="AK59" s="31"/>
      <c r="AL59" s="31"/>
      <c r="AM59" s="32"/>
      <c r="AN59" s="33"/>
      <c r="AO59" s="33"/>
      <c r="AP59" s="34"/>
      <c r="AQ59" s="34"/>
      <c r="AR59" s="34"/>
      <c r="AS59" s="35"/>
      <c r="AT59" s="36"/>
      <c r="AU59" s="35"/>
      <c r="AV59" s="36"/>
      <c r="AW59" s="37"/>
      <c r="AX59" s="38"/>
    </row>
    <row r="60" spans="1:50" s="29" customFormat="1" ht="29.25" customHeight="1" x14ac:dyDescent="0.2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AF60" s="30"/>
      <c r="AG60" s="30"/>
      <c r="AH60" s="30"/>
      <c r="AI60" s="30"/>
      <c r="AJ60" s="31"/>
      <c r="AK60" s="31"/>
      <c r="AL60" s="31"/>
      <c r="AM60" s="32"/>
      <c r="AN60" s="33"/>
      <c r="AO60" s="33"/>
      <c r="AP60" s="34"/>
      <c r="AQ60" s="34"/>
      <c r="AR60" s="34"/>
      <c r="AS60" s="35"/>
      <c r="AT60" s="36"/>
      <c r="AU60" s="35"/>
      <c r="AV60" s="36"/>
      <c r="AW60" s="37"/>
      <c r="AX60" s="38"/>
    </row>
    <row r="61" spans="1:50" s="29" customFormat="1" ht="29.25" customHeight="1" x14ac:dyDescent="0.2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AF61" s="30"/>
      <c r="AG61" s="30"/>
      <c r="AH61" s="30"/>
      <c r="AI61" s="30"/>
      <c r="AJ61" s="31"/>
      <c r="AK61" s="31"/>
      <c r="AL61" s="31"/>
      <c r="AM61" s="32"/>
      <c r="AN61" s="33"/>
      <c r="AO61" s="33"/>
      <c r="AP61" s="34"/>
      <c r="AQ61" s="34"/>
      <c r="AR61" s="34"/>
      <c r="AS61" s="35"/>
      <c r="AT61" s="36"/>
      <c r="AU61" s="35"/>
      <c r="AV61" s="36"/>
      <c r="AW61" s="37"/>
      <c r="AX61" s="38"/>
    </row>
    <row r="62" spans="1:50" s="29" customFormat="1" ht="29.25" customHeight="1" x14ac:dyDescent="0.2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AF62" s="30"/>
      <c r="AG62" s="30"/>
      <c r="AH62" s="30"/>
      <c r="AI62" s="30"/>
      <c r="AJ62" s="31"/>
      <c r="AK62" s="31"/>
      <c r="AL62" s="31"/>
      <c r="AM62" s="32"/>
      <c r="AN62" s="33"/>
      <c r="AO62" s="33"/>
      <c r="AP62" s="34"/>
      <c r="AQ62" s="34"/>
      <c r="AR62" s="34"/>
      <c r="AS62" s="35"/>
      <c r="AT62" s="36"/>
      <c r="AU62" s="35"/>
      <c r="AV62" s="36"/>
      <c r="AW62" s="37"/>
      <c r="AX62" s="38"/>
    </row>
    <row r="63" spans="1:50" s="29" customFormat="1" ht="29.25" customHeight="1" x14ac:dyDescent="0.2">
      <c r="A63" s="2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AF63" s="30"/>
      <c r="AG63" s="30"/>
      <c r="AH63" s="30"/>
      <c r="AI63" s="30"/>
      <c r="AJ63" s="31"/>
      <c r="AK63" s="31"/>
      <c r="AL63" s="31"/>
      <c r="AM63" s="32"/>
      <c r="AN63" s="33"/>
      <c r="AO63" s="33"/>
      <c r="AP63" s="34"/>
      <c r="AQ63" s="34"/>
      <c r="AR63" s="34"/>
      <c r="AS63" s="35"/>
      <c r="AT63" s="36"/>
      <c r="AU63" s="35"/>
      <c r="AV63" s="36"/>
      <c r="AW63" s="37"/>
      <c r="AX63" s="38"/>
    </row>
    <row r="64" spans="1:50" s="29" customFormat="1" ht="29.25" customHeight="1" x14ac:dyDescent="0.2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AF64" s="30"/>
      <c r="AG64" s="30"/>
      <c r="AH64" s="30"/>
      <c r="AI64" s="30"/>
      <c r="AJ64" s="31"/>
      <c r="AK64" s="31"/>
      <c r="AL64" s="31"/>
      <c r="AM64" s="32"/>
      <c r="AN64" s="33"/>
      <c r="AO64" s="33"/>
      <c r="AP64" s="34"/>
      <c r="AQ64" s="34"/>
      <c r="AR64" s="34"/>
      <c r="AS64" s="35"/>
      <c r="AT64" s="36"/>
      <c r="AU64" s="35"/>
      <c r="AV64" s="36"/>
      <c r="AW64" s="37"/>
      <c r="AX64" s="38"/>
    </row>
    <row r="65" spans="1:50" s="29" customFormat="1" ht="29.25" customHeight="1" x14ac:dyDescent="0.2">
      <c r="A65" s="2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AF65" s="30"/>
      <c r="AG65" s="30"/>
      <c r="AH65" s="30"/>
      <c r="AI65" s="30"/>
      <c r="AJ65" s="31"/>
      <c r="AK65" s="31"/>
      <c r="AL65" s="31"/>
      <c r="AM65" s="32"/>
      <c r="AN65" s="33"/>
      <c r="AO65" s="33"/>
      <c r="AP65" s="34"/>
      <c r="AQ65" s="34"/>
      <c r="AR65" s="34"/>
      <c r="AS65" s="35"/>
      <c r="AT65" s="36"/>
      <c r="AU65" s="35"/>
      <c r="AV65" s="36"/>
      <c r="AW65" s="37"/>
      <c r="AX65" s="38"/>
    </row>
    <row r="66" spans="1:50" s="29" customFormat="1" ht="29.25" customHeight="1" x14ac:dyDescent="0.2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AF66" s="30"/>
      <c r="AG66" s="30"/>
      <c r="AH66" s="30"/>
      <c r="AI66" s="30"/>
      <c r="AJ66" s="31"/>
      <c r="AK66" s="31"/>
      <c r="AL66" s="31"/>
      <c r="AM66" s="32"/>
      <c r="AN66" s="33"/>
      <c r="AO66" s="33"/>
      <c r="AP66" s="34"/>
      <c r="AQ66" s="34"/>
      <c r="AR66" s="34"/>
      <c r="AS66" s="35"/>
      <c r="AT66" s="36"/>
      <c r="AU66" s="35"/>
      <c r="AV66" s="36"/>
      <c r="AW66" s="37"/>
      <c r="AX66" s="38"/>
    </row>
    <row r="67" spans="1:50" s="29" customFormat="1" ht="29.25" customHeight="1" x14ac:dyDescent="0.2">
      <c r="A67" s="2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AF67" s="30"/>
      <c r="AG67" s="30"/>
      <c r="AH67" s="30"/>
      <c r="AI67" s="30"/>
      <c r="AJ67" s="31"/>
      <c r="AK67" s="31"/>
      <c r="AL67" s="31"/>
      <c r="AM67" s="32"/>
      <c r="AN67" s="33"/>
      <c r="AO67" s="33"/>
      <c r="AP67" s="34"/>
      <c r="AQ67" s="34"/>
      <c r="AR67" s="34"/>
      <c r="AS67" s="35"/>
      <c r="AT67" s="36"/>
      <c r="AU67" s="35"/>
      <c r="AV67" s="36"/>
      <c r="AW67" s="37"/>
      <c r="AX67" s="38"/>
    </row>
    <row r="68" spans="1:50" s="29" customFormat="1" ht="29.25" customHeight="1" x14ac:dyDescent="0.2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AF68" s="30"/>
      <c r="AG68" s="30"/>
      <c r="AH68" s="30"/>
      <c r="AI68" s="30"/>
      <c r="AJ68" s="31"/>
      <c r="AK68" s="31"/>
      <c r="AL68" s="31"/>
      <c r="AM68" s="32"/>
      <c r="AN68" s="33"/>
      <c r="AO68" s="33"/>
      <c r="AP68" s="34"/>
      <c r="AQ68" s="34"/>
      <c r="AR68" s="34"/>
      <c r="AS68" s="35"/>
      <c r="AT68" s="36"/>
      <c r="AU68" s="35"/>
      <c r="AV68" s="36"/>
      <c r="AW68" s="37"/>
      <c r="AX68" s="38"/>
    </row>
    <row r="69" spans="1:50" s="29" customFormat="1" ht="29.25" customHeight="1" x14ac:dyDescent="0.2">
      <c r="A69" s="2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AF69" s="30"/>
      <c r="AG69" s="30"/>
      <c r="AH69" s="30"/>
      <c r="AI69" s="30"/>
      <c r="AJ69" s="31"/>
      <c r="AK69" s="31"/>
      <c r="AL69" s="31"/>
      <c r="AM69" s="32"/>
      <c r="AN69" s="33"/>
      <c r="AO69" s="33"/>
      <c r="AP69" s="34"/>
      <c r="AQ69" s="34"/>
      <c r="AR69" s="34"/>
      <c r="AS69" s="35"/>
      <c r="AT69" s="36"/>
      <c r="AU69" s="35"/>
      <c r="AV69" s="36"/>
      <c r="AW69" s="37"/>
      <c r="AX69" s="38"/>
    </row>
    <row r="70" spans="1:50" s="29" customFormat="1" ht="29.25" customHeight="1" x14ac:dyDescent="0.2">
      <c r="A70" s="2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AF70" s="30"/>
      <c r="AG70" s="30"/>
      <c r="AH70" s="30"/>
      <c r="AI70" s="30"/>
      <c r="AJ70" s="31"/>
      <c r="AK70" s="31"/>
      <c r="AL70" s="31"/>
      <c r="AM70" s="32"/>
      <c r="AN70" s="33"/>
      <c r="AO70" s="33"/>
      <c r="AP70" s="34"/>
      <c r="AQ70" s="34"/>
      <c r="AR70" s="34"/>
      <c r="AS70" s="35"/>
      <c r="AT70" s="36"/>
      <c r="AU70" s="35"/>
      <c r="AV70" s="36"/>
      <c r="AW70" s="37"/>
      <c r="AX70" s="38"/>
    </row>
    <row r="71" spans="1:50" s="29" customFormat="1" ht="29.25" customHeight="1" x14ac:dyDescent="0.2">
      <c r="A71" s="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AF71" s="30"/>
      <c r="AG71" s="30"/>
      <c r="AH71" s="30"/>
      <c r="AI71" s="30"/>
      <c r="AJ71" s="31"/>
      <c r="AK71" s="31"/>
      <c r="AL71" s="31"/>
      <c r="AM71" s="32"/>
      <c r="AN71" s="33"/>
      <c r="AO71" s="33"/>
      <c r="AP71" s="34"/>
      <c r="AQ71" s="34"/>
      <c r="AR71" s="34"/>
      <c r="AS71" s="35"/>
      <c r="AT71" s="36"/>
      <c r="AU71" s="35"/>
      <c r="AV71" s="36"/>
      <c r="AW71" s="37"/>
      <c r="AX71" s="38"/>
    </row>
    <row r="72" spans="1:50" s="29" customFormat="1" ht="29.25" customHeight="1" x14ac:dyDescent="0.2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AF72" s="30"/>
      <c r="AG72" s="30"/>
      <c r="AH72" s="30"/>
      <c r="AI72" s="30"/>
      <c r="AJ72" s="31"/>
      <c r="AK72" s="31"/>
      <c r="AL72" s="31"/>
      <c r="AM72" s="32"/>
      <c r="AN72" s="33"/>
      <c r="AO72" s="33"/>
      <c r="AP72" s="34"/>
      <c r="AQ72" s="34"/>
      <c r="AR72" s="34"/>
      <c r="AS72" s="35"/>
      <c r="AT72" s="36"/>
      <c r="AU72" s="35"/>
      <c r="AV72" s="36"/>
      <c r="AW72" s="37"/>
      <c r="AX72" s="38"/>
    </row>
    <row r="73" spans="1:50" s="29" customFormat="1" ht="29.25" customHeight="1" x14ac:dyDescent="0.2">
      <c r="A73" s="2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AF73" s="30"/>
      <c r="AG73" s="30"/>
      <c r="AH73" s="30"/>
      <c r="AI73" s="30"/>
      <c r="AJ73" s="31"/>
      <c r="AK73" s="31"/>
      <c r="AL73" s="31"/>
      <c r="AM73" s="32"/>
      <c r="AN73" s="33"/>
      <c r="AO73" s="33"/>
      <c r="AP73" s="34"/>
      <c r="AQ73" s="34"/>
      <c r="AR73" s="34"/>
      <c r="AS73" s="35"/>
      <c r="AT73" s="36"/>
      <c r="AU73" s="35"/>
      <c r="AV73" s="36"/>
      <c r="AW73" s="37"/>
      <c r="AX73" s="38"/>
    </row>
    <row r="74" spans="1:50" s="29" customFormat="1" ht="29.25" customHeight="1" x14ac:dyDescent="0.2">
      <c r="A74" s="2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AF74" s="30"/>
      <c r="AG74" s="30"/>
      <c r="AH74" s="30"/>
      <c r="AI74" s="30"/>
      <c r="AJ74" s="31"/>
      <c r="AK74" s="31"/>
      <c r="AL74" s="31"/>
      <c r="AM74" s="32"/>
      <c r="AN74" s="33"/>
      <c r="AO74" s="33"/>
      <c r="AP74" s="34"/>
      <c r="AQ74" s="34"/>
      <c r="AR74" s="34"/>
      <c r="AS74" s="35"/>
      <c r="AT74" s="36"/>
      <c r="AU74" s="35"/>
      <c r="AV74" s="36"/>
      <c r="AW74" s="37"/>
      <c r="AX74" s="38"/>
    </row>
    <row r="75" spans="1:50" s="29" customFormat="1" ht="29.25" customHeight="1" x14ac:dyDescent="0.2">
      <c r="A75" s="2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AF75" s="30"/>
      <c r="AG75" s="30"/>
      <c r="AH75" s="30"/>
      <c r="AI75" s="30"/>
      <c r="AJ75" s="31"/>
      <c r="AK75" s="31"/>
      <c r="AL75" s="31"/>
      <c r="AM75" s="32"/>
      <c r="AN75" s="33"/>
      <c r="AO75" s="33"/>
      <c r="AP75" s="34"/>
      <c r="AQ75" s="34"/>
      <c r="AR75" s="34"/>
      <c r="AS75" s="35"/>
      <c r="AT75" s="36"/>
      <c r="AU75" s="35"/>
      <c r="AV75" s="36"/>
      <c r="AW75" s="37"/>
      <c r="AX75" s="38"/>
    </row>
    <row r="76" spans="1:50" s="29" customFormat="1" ht="29.25" customHeight="1" x14ac:dyDescent="0.2">
      <c r="A76" s="2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AF76" s="30"/>
      <c r="AG76" s="30"/>
      <c r="AH76" s="30"/>
      <c r="AI76" s="30"/>
      <c r="AJ76" s="31"/>
      <c r="AK76" s="31"/>
      <c r="AL76" s="31"/>
      <c r="AM76" s="32"/>
      <c r="AN76" s="33"/>
      <c r="AO76" s="33"/>
      <c r="AP76" s="34"/>
      <c r="AQ76" s="34"/>
      <c r="AR76" s="34"/>
      <c r="AS76" s="35"/>
      <c r="AT76" s="36"/>
      <c r="AU76" s="35"/>
      <c r="AV76" s="36"/>
      <c r="AW76" s="37"/>
      <c r="AX76" s="38"/>
    </row>
    <row r="77" spans="1:50" s="29" customFormat="1" ht="29.25" customHeight="1" x14ac:dyDescent="0.2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AF77" s="30"/>
      <c r="AG77" s="30"/>
      <c r="AH77" s="30"/>
      <c r="AI77" s="30"/>
      <c r="AJ77" s="31"/>
      <c r="AK77" s="31"/>
      <c r="AL77" s="31"/>
      <c r="AM77" s="32"/>
      <c r="AN77" s="33"/>
      <c r="AO77" s="33"/>
      <c r="AP77" s="34"/>
      <c r="AQ77" s="34"/>
      <c r="AR77" s="34"/>
      <c r="AS77" s="35"/>
      <c r="AT77" s="36"/>
      <c r="AU77" s="35"/>
      <c r="AV77" s="36"/>
      <c r="AW77" s="37"/>
      <c r="AX77" s="38"/>
    </row>
    <row r="78" spans="1:50" s="29" customFormat="1" ht="29.25" customHeight="1" x14ac:dyDescent="0.2">
      <c r="A78" s="2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AF78" s="30"/>
      <c r="AG78" s="30"/>
      <c r="AH78" s="30"/>
      <c r="AI78" s="30"/>
      <c r="AJ78" s="31"/>
      <c r="AK78" s="31"/>
      <c r="AL78" s="31"/>
      <c r="AM78" s="32"/>
      <c r="AN78" s="33"/>
      <c r="AO78" s="33"/>
      <c r="AP78" s="34"/>
      <c r="AQ78" s="34"/>
      <c r="AR78" s="34"/>
      <c r="AS78" s="35"/>
      <c r="AT78" s="36"/>
      <c r="AU78" s="35"/>
      <c r="AV78" s="36"/>
      <c r="AW78" s="37"/>
      <c r="AX78" s="38"/>
    </row>
    <row r="79" spans="1:50" s="29" customFormat="1" ht="29.25" customHeight="1" x14ac:dyDescent="0.2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AF79" s="30"/>
      <c r="AG79" s="30"/>
      <c r="AH79" s="30"/>
      <c r="AI79" s="30"/>
      <c r="AJ79" s="31"/>
      <c r="AK79" s="31"/>
      <c r="AL79" s="31"/>
      <c r="AM79" s="32"/>
      <c r="AN79" s="33"/>
      <c r="AO79" s="33"/>
      <c r="AP79" s="34"/>
      <c r="AQ79" s="34"/>
      <c r="AR79" s="34"/>
      <c r="AS79" s="35"/>
      <c r="AT79" s="36"/>
      <c r="AU79" s="35"/>
      <c r="AV79" s="36"/>
      <c r="AW79" s="37"/>
      <c r="AX79" s="38"/>
    </row>
    <row r="80" spans="1:50" s="29" customFormat="1" ht="29.25" customHeight="1" x14ac:dyDescent="0.2">
      <c r="A80" s="2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AF80" s="30"/>
      <c r="AG80" s="30"/>
      <c r="AH80" s="30"/>
      <c r="AI80" s="30"/>
      <c r="AJ80" s="31"/>
      <c r="AK80" s="31"/>
      <c r="AL80" s="31"/>
      <c r="AM80" s="32"/>
      <c r="AN80" s="33"/>
      <c r="AO80" s="33"/>
      <c r="AP80" s="34"/>
      <c r="AQ80" s="34"/>
      <c r="AR80" s="34"/>
      <c r="AS80" s="35"/>
      <c r="AT80" s="36"/>
      <c r="AU80" s="35"/>
      <c r="AV80" s="36"/>
      <c r="AW80" s="37"/>
      <c r="AX80" s="38"/>
    </row>
    <row r="81" spans="1:50" s="29" customFormat="1" ht="29.25" customHeight="1" x14ac:dyDescent="0.2">
      <c r="A81" s="2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AF81" s="30"/>
      <c r="AG81" s="30"/>
      <c r="AH81" s="30"/>
      <c r="AI81" s="30"/>
      <c r="AJ81" s="31"/>
      <c r="AK81" s="31"/>
      <c r="AL81" s="31"/>
      <c r="AM81" s="32"/>
      <c r="AN81" s="33"/>
      <c r="AO81" s="33"/>
      <c r="AP81" s="34"/>
      <c r="AQ81" s="34"/>
      <c r="AR81" s="34"/>
      <c r="AS81" s="35"/>
      <c r="AT81" s="36"/>
      <c r="AU81" s="35"/>
      <c r="AV81" s="36"/>
      <c r="AW81" s="37"/>
      <c r="AX81" s="38"/>
    </row>
    <row r="82" spans="1:50" s="29" customFormat="1" ht="29.25" customHeight="1" x14ac:dyDescent="0.2">
      <c r="A82" s="2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AF82" s="30"/>
      <c r="AG82" s="30"/>
      <c r="AH82" s="30"/>
      <c r="AI82" s="30"/>
      <c r="AJ82" s="31"/>
      <c r="AK82" s="31"/>
      <c r="AL82" s="31"/>
      <c r="AM82" s="32"/>
      <c r="AN82" s="33"/>
      <c r="AO82" s="33"/>
      <c r="AP82" s="34"/>
      <c r="AQ82" s="34"/>
      <c r="AR82" s="34"/>
      <c r="AS82" s="35"/>
      <c r="AT82" s="36"/>
      <c r="AU82" s="35"/>
      <c r="AV82" s="36"/>
      <c r="AW82" s="37"/>
      <c r="AX82" s="38"/>
    </row>
    <row r="83" spans="1:50" s="29" customFormat="1" ht="29.25" customHeight="1" x14ac:dyDescent="0.2">
      <c r="A83" s="2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AF83" s="30"/>
      <c r="AG83" s="30"/>
      <c r="AH83" s="30"/>
      <c r="AI83" s="30"/>
      <c r="AJ83" s="31"/>
      <c r="AK83" s="31"/>
      <c r="AL83" s="31"/>
      <c r="AM83" s="32"/>
      <c r="AN83" s="33"/>
      <c r="AO83" s="33"/>
      <c r="AP83" s="34"/>
      <c r="AQ83" s="34"/>
      <c r="AR83" s="34"/>
      <c r="AS83" s="35"/>
      <c r="AT83" s="36"/>
      <c r="AU83" s="35"/>
      <c r="AV83" s="36"/>
      <c r="AW83" s="37"/>
      <c r="AX83" s="38"/>
    </row>
    <row r="84" spans="1:50" s="29" customFormat="1" ht="29.25" customHeight="1" x14ac:dyDescent="0.2">
      <c r="A84" s="2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AF84" s="30"/>
      <c r="AG84" s="30"/>
      <c r="AH84" s="30"/>
      <c r="AI84" s="30"/>
      <c r="AJ84" s="31"/>
      <c r="AK84" s="31"/>
      <c r="AL84" s="31"/>
      <c r="AM84" s="32"/>
      <c r="AN84" s="33"/>
      <c r="AO84" s="33"/>
      <c r="AP84" s="34"/>
      <c r="AQ84" s="34"/>
      <c r="AR84" s="34"/>
      <c r="AS84" s="35"/>
      <c r="AT84" s="36"/>
      <c r="AU84" s="35"/>
      <c r="AV84" s="36"/>
      <c r="AW84" s="37"/>
      <c r="AX84" s="38"/>
    </row>
    <row r="85" spans="1:50" s="29" customFormat="1" ht="29.25" customHeight="1" x14ac:dyDescent="0.2">
      <c r="A85" s="2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AF85" s="30"/>
      <c r="AG85" s="30"/>
      <c r="AH85" s="30"/>
      <c r="AI85" s="30"/>
      <c r="AJ85" s="31"/>
      <c r="AK85" s="31"/>
      <c r="AL85" s="31"/>
      <c r="AM85" s="32"/>
      <c r="AN85" s="33"/>
      <c r="AO85" s="33"/>
      <c r="AP85" s="34"/>
      <c r="AQ85" s="34"/>
      <c r="AR85" s="34"/>
      <c r="AS85" s="35"/>
      <c r="AT85" s="36"/>
      <c r="AU85" s="35"/>
      <c r="AV85" s="36"/>
      <c r="AW85" s="37"/>
      <c r="AX85" s="38"/>
    </row>
    <row r="86" spans="1:50" s="29" customFormat="1" ht="29.25" customHeight="1" x14ac:dyDescent="0.2">
      <c r="A86" s="2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AF86" s="30"/>
      <c r="AG86" s="30"/>
      <c r="AH86" s="30"/>
      <c r="AI86" s="30"/>
      <c r="AJ86" s="31"/>
      <c r="AK86" s="31"/>
      <c r="AL86" s="31"/>
      <c r="AM86" s="32"/>
      <c r="AN86" s="33"/>
      <c r="AO86" s="33"/>
      <c r="AP86" s="34"/>
      <c r="AQ86" s="34"/>
      <c r="AR86" s="34"/>
      <c r="AS86" s="35"/>
      <c r="AT86" s="36"/>
      <c r="AU86" s="35"/>
      <c r="AV86" s="36"/>
      <c r="AW86" s="37"/>
      <c r="AX86" s="38"/>
    </row>
    <row r="87" spans="1:50" s="29" customFormat="1" ht="29.25" customHeight="1" x14ac:dyDescent="0.2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AF87" s="30"/>
      <c r="AG87" s="30"/>
      <c r="AH87" s="30"/>
      <c r="AI87" s="30"/>
      <c r="AJ87" s="31"/>
      <c r="AK87" s="31"/>
      <c r="AL87" s="31"/>
      <c r="AM87" s="32"/>
      <c r="AN87" s="33"/>
      <c r="AO87" s="33"/>
      <c r="AP87" s="34"/>
      <c r="AQ87" s="34"/>
      <c r="AR87" s="34"/>
      <c r="AS87" s="35"/>
      <c r="AT87" s="36"/>
      <c r="AU87" s="35"/>
      <c r="AV87" s="36"/>
      <c r="AW87" s="37"/>
      <c r="AX87" s="38"/>
    </row>
    <row r="88" spans="1:50" s="29" customFormat="1" ht="29.25" customHeight="1" x14ac:dyDescent="0.2">
      <c r="A88" s="2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AF88" s="30"/>
      <c r="AG88" s="30"/>
      <c r="AH88" s="30"/>
      <c r="AI88" s="30"/>
      <c r="AJ88" s="31"/>
      <c r="AK88" s="31"/>
      <c r="AL88" s="31"/>
      <c r="AM88" s="32"/>
      <c r="AN88" s="33"/>
      <c r="AO88" s="33"/>
      <c r="AP88" s="34"/>
      <c r="AQ88" s="34"/>
      <c r="AR88" s="34"/>
      <c r="AS88" s="35"/>
      <c r="AT88" s="36"/>
      <c r="AU88" s="35"/>
      <c r="AV88" s="36"/>
      <c r="AW88" s="37"/>
      <c r="AX88" s="38"/>
    </row>
    <row r="89" spans="1:50" s="29" customFormat="1" ht="29.25" customHeight="1" x14ac:dyDescent="0.2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AF89" s="30"/>
      <c r="AG89" s="30"/>
      <c r="AH89" s="30"/>
      <c r="AI89" s="30"/>
      <c r="AJ89" s="31"/>
      <c r="AK89" s="31"/>
      <c r="AL89" s="31"/>
      <c r="AM89" s="32"/>
      <c r="AN89" s="33"/>
      <c r="AO89" s="33"/>
      <c r="AP89" s="34"/>
      <c r="AQ89" s="34"/>
      <c r="AR89" s="34"/>
      <c r="AS89" s="35"/>
      <c r="AT89" s="36"/>
      <c r="AU89" s="35"/>
      <c r="AV89" s="36"/>
      <c r="AW89" s="37"/>
      <c r="AX89" s="38"/>
    </row>
    <row r="90" spans="1:50" s="29" customFormat="1" ht="29.25" customHeight="1" x14ac:dyDescent="0.2">
      <c r="A90" s="2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AF90" s="30"/>
      <c r="AG90" s="30"/>
      <c r="AH90" s="30"/>
      <c r="AI90" s="30"/>
      <c r="AJ90" s="31"/>
      <c r="AK90" s="31"/>
      <c r="AL90" s="31"/>
      <c r="AM90" s="32"/>
      <c r="AN90" s="33"/>
      <c r="AO90" s="33"/>
      <c r="AP90" s="34"/>
      <c r="AQ90" s="34"/>
      <c r="AR90" s="34"/>
      <c r="AS90" s="35"/>
      <c r="AT90" s="36"/>
      <c r="AU90" s="35"/>
      <c r="AV90" s="36"/>
      <c r="AW90" s="37"/>
      <c r="AX90" s="38"/>
    </row>
    <row r="91" spans="1:50" s="29" customFormat="1" ht="29.25" customHeight="1" x14ac:dyDescent="0.2">
      <c r="A91" s="2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AF91" s="30"/>
      <c r="AG91" s="30"/>
      <c r="AH91" s="30"/>
      <c r="AI91" s="30"/>
      <c r="AJ91" s="31"/>
      <c r="AK91" s="31"/>
      <c r="AL91" s="31"/>
      <c r="AM91" s="32"/>
      <c r="AN91" s="33"/>
      <c r="AO91" s="33"/>
      <c r="AP91" s="34"/>
      <c r="AQ91" s="34"/>
      <c r="AR91" s="34"/>
      <c r="AS91" s="35"/>
      <c r="AT91" s="36"/>
      <c r="AU91" s="35"/>
      <c r="AV91" s="36"/>
      <c r="AW91" s="37"/>
      <c r="AX91" s="38"/>
    </row>
    <row r="92" spans="1:50" s="29" customFormat="1" ht="29.25" customHeight="1" x14ac:dyDescent="0.2">
      <c r="A92" s="2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AF92" s="30"/>
      <c r="AG92" s="30"/>
      <c r="AH92" s="30"/>
      <c r="AI92" s="30"/>
      <c r="AJ92" s="31"/>
      <c r="AK92" s="31"/>
      <c r="AL92" s="31"/>
      <c r="AM92" s="32"/>
      <c r="AN92" s="33"/>
      <c r="AO92" s="33"/>
      <c r="AP92" s="34"/>
      <c r="AQ92" s="34"/>
      <c r="AR92" s="34"/>
      <c r="AS92" s="35"/>
      <c r="AT92" s="36"/>
      <c r="AU92" s="35"/>
      <c r="AV92" s="36"/>
      <c r="AW92" s="37"/>
      <c r="AX92" s="38"/>
    </row>
    <row r="93" spans="1:50" s="29" customFormat="1" ht="29.25" customHeight="1" x14ac:dyDescent="0.2">
      <c r="A93" s="2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AF93" s="30"/>
      <c r="AG93" s="30"/>
      <c r="AH93" s="30"/>
      <c r="AI93" s="30"/>
      <c r="AJ93" s="31"/>
      <c r="AK93" s="31"/>
      <c r="AL93" s="31"/>
      <c r="AM93" s="32"/>
      <c r="AN93" s="33"/>
      <c r="AO93" s="33"/>
      <c r="AP93" s="34"/>
      <c r="AQ93" s="34"/>
      <c r="AR93" s="34"/>
      <c r="AS93" s="35"/>
      <c r="AT93" s="36"/>
      <c r="AU93" s="35"/>
      <c r="AV93" s="36"/>
      <c r="AW93" s="37"/>
      <c r="AX93" s="38"/>
    </row>
    <row r="94" spans="1:50" s="29" customFormat="1" ht="29.25" customHeight="1" x14ac:dyDescent="0.2">
      <c r="A94" s="2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AF94" s="30"/>
      <c r="AG94" s="30"/>
      <c r="AH94" s="30"/>
      <c r="AI94" s="30"/>
      <c r="AJ94" s="31"/>
      <c r="AK94" s="31"/>
      <c r="AL94" s="31"/>
      <c r="AM94" s="32"/>
      <c r="AN94" s="33"/>
      <c r="AO94" s="33"/>
      <c r="AP94" s="34"/>
      <c r="AQ94" s="34"/>
      <c r="AR94" s="34"/>
      <c r="AS94" s="35"/>
      <c r="AT94" s="36"/>
      <c r="AU94" s="35"/>
      <c r="AV94" s="36"/>
      <c r="AW94" s="37"/>
      <c r="AX94" s="38"/>
    </row>
    <row r="95" spans="1:50" s="29" customFormat="1" ht="29.25" customHeight="1" x14ac:dyDescent="0.2">
      <c r="A95" s="2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AF95" s="30"/>
      <c r="AG95" s="30"/>
      <c r="AH95" s="30"/>
      <c r="AI95" s="30"/>
      <c r="AJ95" s="31"/>
      <c r="AK95" s="31"/>
      <c r="AL95" s="31"/>
      <c r="AM95" s="32"/>
      <c r="AN95" s="33"/>
      <c r="AO95" s="33"/>
      <c r="AP95" s="34"/>
      <c r="AQ95" s="34"/>
      <c r="AR95" s="34"/>
      <c r="AS95" s="35"/>
      <c r="AT95" s="36"/>
      <c r="AU95" s="35"/>
      <c r="AV95" s="36"/>
      <c r="AW95" s="37"/>
      <c r="AX95" s="38"/>
    </row>
    <row r="96" spans="1:50" s="29" customFormat="1" ht="29.25" customHeight="1" x14ac:dyDescent="0.2">
      <c r="A96" s="2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AF96" s="30"/>
      <c r="AG96" s="30"/>
      <c r="AH96" s="30"/>
      <c r="AI96" s="30"/>
      <c r="AJ96" s="31"/>
      <c r="AK96" s="31"/>
      <c r="AL96" s="31"/>
      <c r="AM96" s="32"/>
      <c r="AN96" s="33"/>
      <c r="AO96" s="33"/>
      <c r="AP96" s="34"/>
      <c r="AQ96" s="34"/>
      <c r="AR96" s="34"/>
      <c r="AS96" s="35"/>
      <c r="AT96" s="36"/>
      <c r="AU96" s="35"/>
      <c r="AV96" s="36"/>
      <c r="AW96" s="37"/>
      <c r="AX96" s="38"/>
    </row>
    <row r="97" spans="1:50" s="29" customFormat="1" ht="29.25" customHeight="1" x14ac:dyDescent="0.2">
      <c r="A97" s="2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AF97" s="30"/>
      <c r="AG97" s="30"/>
      <c r="AH97" s="30"/>
      <c r="AI97" s="30"/>
      <c r="AJ97" s="31"/>
      <c r="AK97" s="31"/>
      <c r="AL97" s="31"/>
      <c r="AM97" s="32"/>
      <c r="AN97" s="33"/>
      <c r="AO97" s="33"/>
      <c r="AP97" s="34"/>
      <c r="AQ97" s="34"/>
      <c r="AR97" s="34"/>
      <c r="AS97" s="35"/>
      <c r="AT97" s="36"/>
      <c r="AU97" s="35"/>
      <c r="AV97" s="36"/>
      <c r="AW97" s="37"/>
      <c r="AX97" s="38"/>
    </row>
    <row r="98" spans="1:50" s="29" customFormat="1" ht="29.25" customHeight="1" x14ac:dyDescent="0.2">
      <c r="A98" s="2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AF98" s="30"/>
      <c r="AG98" s="30"/>
      <c r="AH98" s="30"/>
      <c r="AI98" s="30"/>
      <c r="AJ98" s="31"/>
      <c r="AK98" s="31"/>
      <c r="AL98" s="31"/>
      <c r="AM98" s="32"/>
      <c r="AN98" s="33"/>
      <c r="AO98" s="33"/>
      <c r="AP98" s="34"/>
      <c r="AQ98" s="34"/>
      <c r="AR98" s="34"/>
      <c r="AS98" s="35"/>
      <c r="AT98" s="36"/>
      <c r="AU98" s="35"/>
      <c r="AV98" s="36"/>
      <c r="AW98" s="37"/>
      <c r="AX98" s="38"/>
    </row>
    <row r="99" spans="1:50" s="29" customFormat="1" ht="29.25" customHeight="1" x14ac:dyDescent="0.2">
      <c r="A99" s="2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AF99" s="30"/>
      <c r="AG99" s="30"/>
      <c r="AH99" s="30"/>
      <c r="AI99" s="30"/>
      <c r="AJ99" s="31"/>
      <c r="AK99" s="31"/>
      <c r="AL99" s="31"/>
      <c r="AM99" s="32"/>
      <c r="AN99" s="33"/>
      <c r="AO99" s="33"/>
      <c r="AP99" s="34"/>
      <c r="AQ99" s="34"/>
      <c r="AR99" s="34"/>
      <c r="AS99" s="35"/>
      <c r="AT99" s="36"/>
      <c r="AU99" s="35"/>
      <c r="AV99" s="36"/>
      <c r="AW99" s="37"/>
      <c r="AX99" s="38"/>
    </row>
    <row r="100" spans="1:50" s="29" customFormat="1" ht="29.25" customHeight="1" x14ac:dyDescent="0.2">
      <c r="A100" s="2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AF100" s="30"/>
      <c r="AG100" s="30"/>
      <c r="AH100" s="30"/>
      <c r="AI100" s="30"/>
      <c r="AJ100" s="31"/>
      <c r="AK100" s="31"/>
      <c r="AL100" s="31"/>
      <c r="AM100" s="32"/>
      <c r="AN100" s="33"/>
      <c r="AO100" s="33"/>
      <c r="AP100" s="34"/>
      <c r="AQ100" s="34"/>
      <c r="AR100" s="34"/>
      <c r="AS100" s="35"/>
      <c r="AT100" s="36"/>
      <c r="AU100" s="35"/>
      <c r="AV100" s="36"/>
      <c r="AW100" s="37"/>
      <c r="AX100" s="38"/>
    </row>
    <row r="101" spans="1:50" s="29" customFormat="1" ht="29.25" customHeight="1" x14ac:dyDescent="0.2">
      <c r="A101" s="2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AF101" s="30"/>
      <c r="AG101" s="30"/>
      <c r="AH101" s="30"/>
      <c r="AI101" s="30"/>
      <c r="AJ101" s="31"/>
      <c r="AK101" s="31"/>
      <c r="AL101" s="31"/>
      <c r="AM101" s="32"/>
      <c r="AN101" s="33"/>
      <c r="AO101" s="33"/>
      <c r="AP101" s="34"/>
      <c r="AQ101" s="34"/>
      <c r="AR101" s="34"/>
      <c r="AS101" s="35"/>
      <c r="AT101" s="36"/>
      <c r="AU101" s="35"/>
      <c r="AV101" s="36"/>
      <c r="AW101" s="37"/>
      <c r="AX101" s="38"/>
    </row>
    <row r="102" spans="1:50" s="29" customFormat="1" ht="29.25" customHeight="1" x14ac:dyDescent="0.2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AF102" s="30"/>
      <c r="AG102" s="30"/>
      <c r="AH102" s="30"/>
      <c r="AI102" s="30"/>
      <c r="AJ102" s="31"/>
      <c r="AK102" s="31"/>
      <c r="AL102" s="31"/>
      <c r="AM102" s="32"/>
      <c r="AN102" s="33"/>
      <c r="AO102" s="33"/>
      <c r="AP102" s="34"/>
      <c r="AQ102" s="34"/>
      <c r="AR102" s="34"/>
      <c r="AS102" s="35"/>
      <c r="AT102" s="36"/>
      <c r="AU102" s="35"/>
      <c r="AV102" s="36"/>
      <c r="AW102" s="37"/>
      <c r="AX102" s="38"/>
    </row>
    <row r="103" spans="1:50" s="29" customFormat="1" ht="29.25" customHeight="1" x14ac:dyDescent="0.2">
      <c r="A103" s="2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AF103" s="30"/>
      <c r="AG103" s="30"/>
      <c r="AH103" s="30"/>
      <c r="AI103" s="30"/>
      <c r="AJ103" s="31"/>
      <c r="AK103" s="31"/>
      <c r="AL103" s="31"/>
      <c r="AM103" s="32"/>
      <c r="AN103" s="33"/>
      <c r="AO103" s="33"/>
      <c r="AP103" s="34"/>
      <c r="AQ103" s="34"/>
      <c r="AR103" s="34"/>
      <c r="AS103" s="35"/>
      <c r="AT103" s="36"/>
      <c r="AU103" s="35"/>
      <c r="AV103" s="36"/>
      <c r="AW103" s="37"/>
      <c r="AX103" s="38"/>
    </row>
    <row r="104" spans="1:50" s="29" customFormat="1" ht="29.25" customHeight="1" x14ac:dyDescent="0.2">
      <c r="A104" s="2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AF104" s="30"/>
      <c r="AG104" s="30"/>
      <c r="AH104" s="30"/>
      <c r="AI104" s="30"/>
      <c r="AJ104" s="31"/>
      <c r="AK104" s="31"/>
      <c r="AL104" s="31"/>
      <c r="AM104" s="32"/>
      <c r="AN104" s="33"/>
      <c r="AO104" s="33"/>
      <c r="AP104" s="34"/>
      <c r="AQ104" s="34"/>
      <c r="AR104" s="34"/>
      <c r="AS104" s="35"/>
      <c r="AT104" s="36"/>
      <c r="AU104" s="35"/>
      <c r="AV104" s="36"/>
      <c r="AW104" s="37"/>
      <c r="AX104" s="38"/>
    </row>
    <row r="105" spans="1:50" s="29" customFormat="1" ht="29.25" customHeight="1" x14ac:dyDescent="0.2">
      <c r="A105" s="2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AF105" s="30"/>
      <c r="AG105" s="30"/>
      <c r="AH105" s="30"/>
      <c r="AI105" s="30"/>
      <c r="AJ105" s="31"/>
      <c r="AK105" s="31"/>
      <c r="AL105" s="31"/>
      <c r="AM105" s="32"/>
      <c r="AN105" s="33"/>
      <c r="AO105" s="33"/>
      <c r="AP105" s="34"/>
      <c r="AQ105" s="34"/>
      <c r="AR105" s="34"/>
      <c r="AS105" s="35"/>
      <c r="AT105" s="36"/>
      <c r="AU105" s="35"/>
      <c r="AV105" s="36"/>
      <c r="AW105" s="37"/>
      <c r="AX105" s="38"/>
    </row>
    <row r="106" spans="1:50" s="29" customFormat="1" ht="29.25" customHeight="1" x14ac:dyDescent="0.2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AF106" s="30"/>
      <c r="AG106" s="30"/>
      <c r="AH106" s="30"/>
      <c r="AI106" s="30"/>
      <c r="AJ106" s="31"/>
      <c r="AK106" s="31"/>
      <c r="AL106" s="31"/>
      <c r="AM106" s="32"/>
      <c r="AN106" s="33"/>
      <c r="AO106" s="33"/>
      <c r="AP106" s="34"/>
      <c r="AQ106" s="34"/>
      <c r="AR106" s="34"/>
      <c r="AS106" s="35"/>
      <c r="AT106" s="36"/>
      <c r="AU106" s="35"/>
      <c r="AV106" s="36"/>
      <c r="AW106" s="37"/>
      <c r="AX106" s="38"/>
    </row>
    <row r="107" spans="1:50" s="29" customFormat="1" ht="29.25" customHeight="1" x14ac:dyDescent="0.2">
      <c r="A107" s="2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AF107" s="30"/>
      <c r="AG107" s="30"/>
      <c r="AH107" s="30"/>
      <c r="AI107" s="30"/>
      <c r="AJ107" s="31"/>
      <c r="AK107" s="31"/>
      <c r="AL107" s="31"/>
      <c r="AM107" s="32"/>
      <c r="AN107" s="33"/>
      <c r="AO107" s="33"/>
      <c r="AP107" s="34"/>
      <c r="AQ107" s="34"/>
      <c r="AR107" s="34"/>
      <c r="AS107" s="35"/>
      <c r="AT107" s="36"/>
      <c r="AU107" s="35"/>
      <c r="AV107" s="36"/>
      <c r="AW107" s="37"/>
      <c r="AX107" s="38"/>
    </row>
    <row r="108" spans="1:50" s="29" customFormat="1" ht="29.25" customHeight="1" x14ac:dyDescent="0.2">
      <c r="A108" s="2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AF108" s="30"/>
      <c r="AG108" s="30"/>
      <c r="AH108" s="30"/>
      <c r="AI108" s="30"/>
      <c r="AJ108" s="31"/>
      <c r="AK108" s="31"/>
      <c r="AL108" s="31"/>
      <c r="AM108" s="32"/>
      <c r="AN108" s="33"/>
      <c r="AO108" s="33"/>
      <c r="AP108" s="34"/>
      <c r="AQ108" s="34"/>
      <c r="AR108" s="34"/>
      <c r="AS108" s="35"/>
      <c r="AT108" s="36"/>
      <c r="AU108" s="35"/>
      <c r="AV108" s="36"/>
      <c r="AW108" s="37"/>
      <c r="AX108" s="38"/>
    </row>
    <row r="109" spans="1:50" s="29" customFormat="1" ht="29.25" customHeight="1" x14ac:dyDescent="0.2">
      <c r="A109" s="2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AF109" s="30"/>
      <c r="AG109" s="30"/>
      <c r="AH109" s="30"/>
      <c r="AI109" s="30"/>
      <c r="AJ109" s="31"/>
      <c r="AK109" s="31"/>
      <c r="AL109" s="31"/>
      <c r="AM109" s="32"/>
      <c r="AN109" s="33"/>
      <c r="AO109" s="33"/>
      <c r="AP109" s="34"/>
      <c r="AQ109" s="34"/>
      <c r="AR109" s="34"/>
      <c r="AS109" s="35"/>
      <c r="AT109" s="36"/>
      <c r="AU109" s="35"/>
      <c r="AV109" s="36"/>
      <c r="AW109" s="37"/>
      <c r="AX109" s="38"/>
    </row>
    <row r="110" spans="1:50" s="29" customFormat="1" ht="29.25" customHeight="1" x14ac:dyDescent="0.2">
      <c r="A110" s="2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AF110" s="30"/>
      <c r="AG110" s="30"/>
      <c r="AH110" s="30"/>
      <c r="AI110" s="30"/>
      <c r="AJ110" s="31"/>
      <c r="AK110" s="31"/>
      <c r="AL110" s="31"/>
      <c r="AM110" s="32"/>
      <c r="AN110" s="33"/>
      <c r="AO110" s="33"/>
      <c r="AP110" s="34"/>
      <c r="AQ110" s="34"/>
      <c r="AR110" s="34"/>
      <c r="AS110" s="35"/>
      <c r="AT110" s="36"/>
      <c r="AU110" s="35"/>
      <c r="AV110" s="36"/>
      <c r="AW110" s="37"/>
      <c r="AX110" s="38"/>
    </row>
    <row r="111" spans="1:50" s="29" customFormat="1" ht="29.25" customHeight="1" x14ac:dyDescent="0.2">
      <c r="A111" s="2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AF111" s="30"/>
      <c r="AG111" s="30"/>
      <c r="AH111" s="30"/>
      <c r="AI111" s="30"/>
      <c r="AJ111" s="31"/>
      <c r="AK111" s="31"/>
      <c r="AL111" s="31"/>
      <c r="AM111" s="32"/>
      <c r="AN111" s="33"/>
      <c r="AO111" s="33"/>
      <c r="AP111" s="34"/>
      <c r="AQ111" s="34"/>
      <c r="AR111" s="34"/>
      <c r="AS111" s="35"/>
      <c r="AT111" s="36"/>
      <c r="AU111" s="35"/>
      <c r="AV111" s="36"/>
      <c r="AW111" s="37"/>
      <c r="AX111" s="38"/>
    </row>
    <row r="112" spans="1:50" s="29" customFormat="1" ht="29.25" customHeight="1" x14ac:dyDescent="0.2">
      <c r="A112" s="2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AF112" s="30"/>
      <c r="AG112" s="30"/>
      <c r="AH112" s="30"/>
      <c r="AI112" s="30"/>
      <c r="AJ112" s="31"/>
      <c r="AK112" s="31"/>
      <c r="AL112" s="31"/>
      <c r="AM112" s="32"/>
      <c r="AN112" s="33"/>
      <c r="AO112" s="33"/>
      <c r="AP112" s="34"/>
      <c r="AQ112" s="34"/>
      <c r="AR112" s="34"/>
      <c r="AS112" s="35"/>
      <c r="AT112" s="36"/>
      <c r="AU112" s="35"/>
      <c r="AV112" s="36"/>
      <c r="AW112" s="37"/>
      <c r="AX112" s="38"/>
    </row>
    <row r="113" spans="1:50" s="29" customFormat="1" ht="29.25" customHeight="1" x14ac:dyDescent="0.2">
      <c r="A113" s="2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AF113" s="30"/>
      <c r="AG113" s="30"/>
      <c r="AH113" s="30"/>
      <c r="AI113" s="30"/>
      <c r="AJ113" s="31"/>
      <c r="AK113" s="31"/>
      <c r="AL113" s="31"/>
      <c r="AM113" s="32"/>
      <c r="AN113" s="33"/>
      <c r="AO113" s="33"/>
      <c r="AP113" s="34"/>
      <c r="AQ113" s="34"/>
      <c r="AR113" s="34"/>
      <c r="AS113" s="35"/>
      <c r="AT113" s="36"/>
      <c r="AU113" s="35"/>
      <c r="AV113" s="36"/>
      <c r="AW113" s="37"/>
      <c r="AX113" s="38"/>
    </row>
    <row r="114" spans="1:50" s="29" customFormat="1" ht="29.25" customHeight="1" x14ac:dyDescent="0.2">
      <c r="A114" s="2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AF114" s="30"/>
      <c r="AG114" s="30"/>
      <c r="AH114" s="30"/>
      <c r="AI114" s="30"/>
      <c r="AJ114" s="31"/>
      <c r="AK114" s="31"/>
      <c r="AL114" s="31"/>
      <c r="AM114" s="32"/>
      <c r="AN114" s="33"/>
      <c r="AO114" s="33"/>
      <c r="AP114" s="34"/>
      <c r="AQ114" s="34"/>
      <c r="AR114" s="34"/>
      <c r="AS114" s="35"/>
      <c r="AT114" s="36"/>
      <c r="AU114" s="35"/>
      <c r="AV114" s="36"/>
      <c r="AW114" s="37"/>
      <c r="AX114" s="38"/>
    </row>
    <row r="115" spans="1:50" s="29" customFormat="1" ht="29.25" customHeight="1" x14ac:dyDescent="0.2">
      <c r="A115" s="2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AF115" s="30"/>
      <c r="AG115" s="30"/>
      <c r="AH115" s="30"/>
      <c r="AI115" s="30"/>
      <c r="AJ115" s="31"/>
      <c r="AK115" s="31"/>
      <c r="AL115" s="31"/>
      <c r="AM115" s="32"/>
      <c r="AN115" s="33"/>
      <c r="AO115" s="33"/>
      <c r="AP115" s="34"/>
      <c r="AQ115" s="34"/>
      <c r="AR115" s="34"/>
      <c r="AS115" s="35"/>
      <c r="AT115" s="36"/>
      <c r="AU115" s="35"/>
      <c r="AV115" s="36"/>
      <c r="AW115" s="37"/>
      <c r="AX115" s="38"/>
    </row>
    <row r="116" spans="1:50" s="29" customFormat="1" ht="29.25" customHeight="1" x14ac:dyDescent="0.2">
      <c r="A116" s="2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AF116" s="30"/>
      <c r="AG116" s="30"/>
      <c r="AH116" s="30"/>
      <c r="AI116" s="30"/>
      <c r="AJ116" s="31"/>
      <c r="AK116" s="31"/>
      <c r="AL116" s="31"/>
      <c r="AM116" s="32"/>
      <c r="AN116" s="33"/>
      <c r="AO116" s="33"/>
      <c r="AP116" s="34"/>
      <c r="AQ116" s="34"/>
      <c r="AR116" s="34"/>
      <c r="AS116" s="35"/>
      <c r="AT116" s="36"/>
      <c r="AU116" s="35"/>
      <c r="AV116" s="36"/>
      <c r="AW116" s="37"/>
      <c r="AX116" s="38"/>
    </row>
    <row r="117" spans="1:50" s="29" customFormat="1" ht="29.25" customHeight="1" x14ac:dyDescent="0.2">
      <c r="A117" s="2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AF117" s="30"/>
      <c r="AG117" s="30"/>
      <c r="AH117" s="30"/>
      <c r="AI117" s="30"/>
      <c r="AJ117" s="31"/>
      <c r="AK117" s="31"/>
      <c r="AL117" s="31"/>
      <c r="AM117" s="32"/>
      <c r="AN117" s="33"/>
      <c r="AO117" s="33"/>
      <c r="AP117" s="34"/>
      <c r="AQ117" s="34"/>
      <c r="AR117" s="34"/>
      <c r="AS117" s="35"/>
      <c r="AT117" s="36"/>
      <c r="AU117" s="35"/>
      <c r="AV117" s="36"/>
      <c r="AW117" s="37"/>
      <c r="AX117" s="38"/>
    </row>
    <row r="118" spans="1:50" s="29" customFormat="1" ht="29.25" customHeight="1" x14ac:dyDescent="0.2">
      <c r="A118" s="2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AF118" s="30"/>
      <c r="AG118" s="30"/>
      <c r="AH118" s="30"/>
      <c r="AI118" s="30"/>
      <c r="AJ118" s="31"/>
      <c r="AK118" s="31"/>
      <c r="AL118" s="31"/>
      <c r="AM118" s="32"/>
      <c r="AN118" s="33"/>
      <c r="AO118" s="33"/>
      <c r="AP118" s="34"/>
      <c r="AQ118" s="34"/>
      <c r="AR118" s="34"/>
      <c r="AS118" s="35"/>
      <c r="AT118" s="36"/>
      <c r="AU118" s="35"/>
      <c r="AV118" s="36"/>
      <c r="AW118" s="37"/>
      <c r="AX118" s="38"/>
    </row>
    <row r="119" spans="1:50" s="29" customFormat="1" ht="29.25" customHeight="1" x14ac:dyDescent="0.2">
      <c r="A119" s="2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AF119" s="30"/>
      <c r="AG119" s="30"/>
      <c r="AH119" s="30"/>
      <c r="AI119" s="30"/>
      <c r="AJ119" s="31"/>
      <c r="AK119" s="31"/>
      <c r="AL119" s="31"/>
      <c r="AM119" s="32"/>
      <c r="AN119" s="33"/>
      <c r="AO119" s="33"/>
      <c r="AP119" s="34"/>
      <c r="AQ119" s="34"/>
      <c r="AR119" s="34"/>
      <c r="AS119" s="35"/>
      <c r="AT119" s="36"/>
      <c r="AU119" s="35"/>
      <c r="AV119" s="36"/>
      <c r="AW119" s="37"/>
      <c r="AX119" s="38"/>
    </row>
    <row r="120" spans="1:50" s="29" customFormat="1" ht="29.25" customHeight="1" x14ac:dyDescent="0.2">
      <c r="A120" s="2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AF120" s="30"/>
      <c r="AG120" s="30"/>
      <c r="AH120" s="30"/>
      <c r="AI120" s="30"/>
      <c r="AJ120" s="31"/>
      <c r="AK120" s="31"/>
      <c r="AL120" s="31"/>
      <c r="AM120" s="32"/>
      <c r="AN120" s="33"/>
      <c r="AO120" s="33"/>
      <c r="AP120" s="34"/>
      <c r="AQ120" s="34"/>
      <c r="AR120" s="34"/>
      <c r="AS120" s="35"/>
      <c r="AT120" s="36"/>
      <c r="AU120" s="35"/>
      <c r="AV120" s="36"/>
      <c r="AW120" s="37"/>
      <c r="AX120" s="38"/>
    </row>
    <row r="121" spans="1:50" s="29" customFormat="1" ht="29.25" customHeight="1" x14ac:dyDescent="0.2">
      <c r="A121" s="2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AF121" s="30"/>
      <c r="AG121" s="30"/>
      <c r="AH121" s="30"/>
      <c r="AI121" s="30"/>
      <c r="AJ121" s="31"/>
      <c r="AK121" s="31"/>
      <c r="AL121" s="31"/>
      <c r="AM121" s="32"/>
      <c r="AN121" s="33"/>
      <c r="AO121" s="33"/>
      <c r="AP121" s="34"/>
      <c r="AQ121" s="34"/>
      <c r="AR121" s="34"/>
      <c r="AS121" s="35"/>
      <c r="AT121" s="36"/>
      <c r="AU121" s="35"/>
      <c r="AV121" s="36"/>
      <c r="AW121" s="37"/>
      <c r="AX121" s="38"/>
    </row>
    <row r="122" spans="1:50" s="29" customFormat="1" ht="29.25" customHeight="1" x14ac:dyDescent="0.2">
      <c r="A122" s="2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AF122" s="30"/>
      <c r="AG122" s="30"/>
      <c r="AH122" s="30"/>
      <c r="AI122" s="30"/>
      <c r="AJ122" s="31"/>
      <c r="AK122" s="31"/>
      <c r="AL122" s="31"/>
      <c r="AM122" s="32"/>
      <c r="AN122" s="33"/>
      <c r="AO122" s="33"/>
      <c r="AP122" s="34"/>
      <c r="AQ122" s="34"/>
      <c r="AR122" s="34"/>
      <c r="AS122" s="35"/>
      <c r="AT122" s="36"/>
      <c r="AU122" s="35"/>
      <c r="AV122" s="36"/>
      <c r="AW122" s="37"/>
      <c r="AX122" s="38"/>
    </row>
    <row r="123" spans="1:50" s="29" customFormat="1" ht="29.25" customHeight="1" x14ac:dyDescent="0.2">
      <c r="A123" s="2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AF123" s="30"/>
      <c r="AG123" s="30"/>
      <c r="AH123" s="30"/>
      <c r="AI123" s="30"/>
      <c r="AJ123" s="31"/>
      <c r="AK123" s="31"/>
      <c r="AL123" s="31"/>
      <c r="AM123" s="32"/>
      <c r="AN123" s="33"/>
      <c r="AO123" s="33"/>
      <c r="AP123" s="34"/>
      <c r="AQ123" s="34"/>
      <c r="AR123" s="34"/>
      <c r="AS123" s="35"/>
      <c r="AT123" s="36"/>
      <c r="AU123" s="35"/>
      <c r="AV123" s="36"/>
      <c r="AW123" s="37"/>
      <c r="AX123" s="38"/>
    </row>
    <row r="124" spans="1:50" s="29" customFormat="1" ht="29.25" customHeight="1" x14ac:dyDescent="0.2">
      <c r="A124" s="2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AF124" s="30"/>
      <c r="AG124" s="30"/>
      <c r="AH124" s="30"/>
      <c r="AI124" s="30"/>
      <c r="AJ124" s="31"/>
      <c r="AK124" s="31"/>
      <c r="AL124" s="31"/>
      <c r="AM124" s="32"/>
      <c r="AN124" s="33"/>
      <c r="AO124" s="33"/>
      <c r="AP124" s="34"/>
      <c r="AQ124" s="34"/>
      <c r="AR124" s="34"/>
      <c r="AS124" s="35"/>
      <c r="AT124" s="36"/>
      <c r="AU124" s="35"/>
      <c r="AV124" s="36"/>
      <c r="AW124" s="37"/>
      <c r="AX124" s="38"/>
    </row>
    <row r="125" spans="1:50" s="29" customFormat="1" ht="29.25" customHeight="1" x14ac:dyDescent="0.2">
      <c r="A125" s="2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AF125" s="30"/>
      <c r="AG125" s="30"/>
      <c r="AH125" s="30"/>
      <c r="AI125" s="30"/>
      <c r="AJ125" s="31"/>
      <c r="AK125" s="31"/>
      <c r="AL125" s="31"/>
      <c r="AM125" s="32"/>
      <c r="AN125" s="33"/>
      <c r="AO125" s="33"/>
      <c r="AP125" s="34"/>
      <c r="AQ125" s="34"/>
      <c r="AR125" s="34"/>
      <c r="AS125" s="35"/>
      <c r="AT125" s="36"/>
      <c r="AU125" s="35"/>
      <c r="AV125" s="36"/>
      <c r="AW125" s="37"/>
      <c r="AX125" s="38"/>
    </row>
    <row r="126" spans="1:50" s="29" customFormat="1" ht="29.25" customHeight="1" x14ac:dyDescent="0.2">
      <c r="A126" s="2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AF126" s="30"/>
      <c r="AG126" s="30"/>
      <c r="AH126" s="30"/>
      <c r="AI126" s="30"/>
      <c r="AJ126" s="31"/>
      <c r="AK126" s="31"/>
      <c r="AL126" s="31"/>
      <c r="AM126" s="32"/>
      <c r="AN126" s="33"/>
      <c r="AO126" s="33"/>
      <c r="AP126" s="34"/>
      <c r="AQ126" s="34"/>
      <c r="AR126" s="34"/>
      <c r="AS126" s="35"/>
      <c r="AT126" s="36"/>
      <c r="AU126" s="35"/>
      <c r="AV126" s="36"/>
      <c r="AW126" s="37"/>
      <c r="AX126" s="38"/>
    </row>
    <row r="127" spans="1:50" s="29" customFormat="1" ht="29.25" customHeight="1" x14ac:dyDescent="0.2">
      <c r="A127" s="2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AF127" s="30"/>
      <c r="AG127" s="30"/>
      <c r="AH127" s="30"/>
      <c r="AI127" s="30"/>
      <c r="AJ127" s="31"/>
      <c r="AK127" s="31"/>
      <c r="AL127" s="31"/>
      <c r="AM127" s="32"/>
      <c r="AN127" s="33"/>
      <c r="AO127" s="33"/>
      <c r="AP127" s="34"/>
      <c r="AQ127" s="34"/>
      <c r="AR127" s="34"/>
      <c r="AS127" s="35"/>
      <c r="AT127" s="36"/>
      <c r="AU127" s="35"/>
      <c r="AV127" s="36"/>
      <c r="AW127" s="37"/>
      <c r="AX127" s="38"/>
    </row>
    <row r="128" spans="1:50" s="29" customFormat="1" ht="29.25" customHeight="1" x14ac:dyDescent="0.2">
      <c r="A128" s="2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AF128" s="30"/>
      <c r="AG128" s="30"/>
      <c r="AH128" s="30"/>
      <c r="AI128" s="30"/>
      <c r="AJ128" s="31"/>
      <c r="AK128" s="31"/>
      <c r="AL128" s="31"/>
      <c r="AM128" s="32"/>
      <c r="AN128" s="33"/>
      <c r="AO128" s="33"/>
      <c r="AP128" s="34"/>
      <c r="AQ128" s="34"/>
      <c r="AR128" s="34"/>
      <c r="AS128" s="35"/>
      <c r="AT128" s="36"/>
      <c r="AU128" s="35"/>
      <c r="AV128" s="36"/>
      <c r="AW128" s="37"/>
      <c r="AX128" s="38"/>
    </row>
    <row r="129" spans="1:50" s="29" customFormat="1" ht="29.25" customHeight="1" x14ac:dyDescent="0.2">
      <c r="A129" s="2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AF129" s="30"/>
      <c r="AG129" s="30"/>
      <c r="AH129" s="30"/>
      <c r="AI129" s="30"/>
      <c r="AJ129" s="31"/>
      <c r="AK129" s="31"/>
      <c r="AL129" s="31"/>
      <c r="AM129" s="32"/>
      <c r="AN129" s="33"/>
      <c r="AO129" s="33"/>
      <c r="AP129" s="34"/>
      <c r="AQ129" s="34"/>
      <c r="AR129" s="34"/>
      <c r="AS129" s="35"/>
      <c r="AT129" s="36"/>
      <c r="AU129" s="35"/>
      <c r="AV129" s="36"/>
      <c r="AW129" s="37"/>
      <c r="AX129" s="38"/>
    </row>
    <row r="130" spans="1:50" s="29" customFormat="1" ht="29.25" customHeight="1" x14ac:dyDescent="0.2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AF130" s="30"/>
      <c r="AG130" s="30"/>
      <c r="AH130" s="30"/>
      <c r="AI130" s="30"/>
      <c r="AJ130" s="31"/>
      <c r="AK130" s="31"/>
      <c r="AL130" s="31"/>
      <c r="AM130" s="32"/>
      <c r="AN130" s="33"/>
      <c r="AO130" s="33"/>
      <c r="AP130" s="34"/>
      <c r="AQ130" s="34"/>
      <c r="AR130" s="34"/>
      <c r="AS130" s="35"/>
      <c r="AT130" s="36"/>
      <c r="AU130" s="35"/>
      <c r="AV130" s="36"/>
      <c r="AW130" s="37"/>
      <c r="AX130" s="38"/>
    </row>
    <row r="131" spans="1:50" s="29" customFormat="1" ht="29.25" customHeight="1" x14ac:dyDescent="0.2">
      <c r="A131" s="2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AF131" s="30"/>
      <c r="AG131" s="30"/>
      <c r="AH131" s="30"/>
      <c r="AI131" s="30"/>
      <c r="AJ131" s="31"/>
      <c r="AK131" s="31"/>
      <c r="AL131" s="31"/>
      <c r="AM131" s="32"/>
      <c r="AN131" s="33"/>
      <c r="AO131" s="33"/>
      <c r="AP131" s="34"/>
      <c r="AQ131" s="34"/>
      <c r="AR131" s="34"/>
      <c r="AS131" s="35"/>
      <c r="AT131" s="36"/>
      <c r="AU131" s="35"/>
      <c r="AV131" s="36"/>
      <c r="AW131" s="37"/>
      <c r="AX131" s="38"/>
    </row>
    <row r="132" spans="1:50" s="29" customFormat="1" ht="29.25" customHeight="1" x14ac:dyDescent="0.2">
      <c r="A132" s="2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AF132" s="30"/>
      <c r="AG132" s="30"/>
      <c r="AH132" s="30"/>
      <c r="AI132" s="30"/>
      <c r="AJ132" s="31"/>
      <c r="AK132" s="31"/>
      <c r="AL132" s="31"/>
      <c r="AM132" s="32"/>
      <c r="AN132" s="33"/>
      <c r="AO132" s="33"/>
      <c r="AP132" s="34"/>
      <c r="AQ132" s="34"/>
      <c r="AR132" s="34"/>
      <c r="AS132" s="35"/>
      <c r="AT132" s="36"/>
      <c r="AU132" s="35"/>
      <c r="AV132" s="36"/>
      <c r="AW132" s="37"/>
      <c r="AX132" s="38"/>
    </row>
    <row r="133" spans="1:50" s="29" customFormat="1" ht="29.25" customHeight="1" x14ac:dyDescent="0.2">
      <c r="A133" s="2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AF133" s="30"/>
      <c r="AG133" s="30"/>
      <c r="AH133" s="30"/>
      <c r="AI133" s="30"/>
      <c r="AJ133" s="31"/>
      <c r="AK133" s="31"/>
      <c r="AL133" s="31"/>
      <c r="AM133" s="32"/>
      <c r="AN133" s="33"/>
      <c r="AO133" s="33"/>
      <c r="AP133" s="34"/>
      <c r="AQ133" s="34"/>
      <c r="AR133" s="34"/>
      <c r="AS133" s="35"/>
      <c r="AT133" s="36"/>
      <c r="AU133" s="35"/>
      <c r="AV133" s="36"/>
      <c r="AW133" s="37"/>
      <c r="AX133" s="38"/>
    </row>
    <row r="134" spans="1:50" s="29" customFormat="1" ht="29.25" customHeight="1" x14ac:dyDescent="0.2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AF134" s="30"/>
      <c r="AG134" s="30"/>
      <c r="AH134" s="30"/>
      <c r="AI134" s="30"/>
      <c r="AJ134" s="31"/>
      <c r="AK134" s="31"/>
      <c r="AL134" s="31"/>
      <c r="AM134" s="32"/>
      <c r="AN134" s="33"/>
      <c r="AO134" s="33"/>
      <c r="AP134" s="34"/>
      <c r="AQ134" s="34"/>
      <c r="AR134" s="34"/>
      <c r="AS134" s="35"/>
      <c r="AT134" s="36"/>
      <c r="AU134" s="35"/>
      <c r="AV134" s="36"/>
      <c r="AW134" s="37"/>
      <c r="AX134" s="38"/>
    </row>
    <row r="135" spans="1:50" s="29" customFormat="1" ht="29.25" customHeight="1" x14ac:dyDescent="0.2">
      <c r="A135" s="2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AF135" s="30"/>
      <c r="AG135" s="30"/>
      <c r="AH135" s="30"/>
      <c r="AI135" s="30"/>
      <c r="AJ135" s="31"/>
      <c r="AK135" s="31"/>
      <c r="AL135" s="31"/>
      <c r="AM135" s="32"/>
      <c r="AN135" s="33"/>
      <c r="AO135" s="33"/>
      <c r="AP135" s="34"/>
      <c r="AQ135" s="34"/>
      <c r="AR135" s="34"/>
      <c r="AS135" s="35"/>
      <c r="AT135" s="36"/>
      <c r="AU135" s="35"/>
      <c r="AV135" s="36"/>
      <c r="AW135" s="37"/>
      <c r="AX135" s="38"/>
    </row>
    <row r="136" spans="1:50" s="29" customFormat="1" ht="29.25" customHeight="1" x14ac:dyDescent="0.2">
      <c r="A136" s="2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AF136" s="30"/>
      <c r="AG136" s="30"/>
      <c r="AH136" s="30"/>
      <c r="AI136" s="30"/>
      <c r="AJ136" s="31"/>
      <c r="AK136" s="31"/>
      <c r="AL136" s="31"/>
      <c r="AM136" s="32"/>
      <c r="AN136" s="33"/>
      <c r="AO136" s="33"/>
      <c r="AP136" s="34"/>
      <c r="AQ136" s="34"/>
      <c r="AR136" s="34"/>
      <c r="AS136" s="35"/>
      <c r="AT136" s="36"/>
      <c r="AU136" s="35"/>
      <c r="AV136" s="36"/>
      <c r="AW136" s="37"/>
      <c r="AX136" s="38"/>
    </row>
    <row r="137" spans="1:50" s="29" customFormat="1" ht="29.25" customHeight="1" x14ac:dyDescent="0.2">
      <c r="A137" s="2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AF137" s="30"/>
      <c r="AG137" s="30"/>
      <c r="AH137" s="30"/>
      <c r="AI137" s="30"/>
      <c r="AJ137" s="31"/>
      <c r="AK137" s="31"/>
      <c r="AL137" s="31"/>
      <c r="AM137" s="32"/>
      <c r="AN137" s="33"/>
      <c r="AO137" s="33"/>
      <c r="AP137" s="34"/>
      <c r="AQ137" s="34"/>
      <c r="AR137" s="34"/>
      <c r="AS137" s="35"/>
      <c r="AT137" s="36"/>
      <c r="AU137" s="35"/>
      <c r="AV137" s="36"/>
      <c r="AW137" s="37"/>
      <c r="AX137" s="38"/>
    </row>
    <row r="138" spans="1:50" s="29" customFormat="1" ht="29.25" customHeight="1" x14ac:dyDescent="0.2">
      <c r="A138" s="2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AF138" s="30"/>
      <c r="AG138" s="30"/>
      <c r="AH138" s="30"/>
      <c r="AI138" s="30"/>
      <c r="AJ138" s="31"/>
      <c r="AK138" s="31"/>
      <c r="AL138" s="31"/>
      <c r="AM138" s="32"/>
      <c r="AN138" s="33"/>
      <c r="AO138" s="33"/>
      <c r="AP138" s="34"/>
      <c r="AQ138" s="34"/>
      <c r="AR138" s="34"/>
      <c r="AS138" s="35"/>
      <c r="AT138" s="36"/>
      <c r="AU138" s="35"/>
      <c r="AV138" s="36"/>
      <c r="AW138" s="37"/>
      <c r="AX138" s="38"/>
    </row>
    <row r="139" spans="1:50" s="29" customFormat="1" ht="29.25" customHeight="1" x14ac:dyDescent="0.2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AF139" s="30"/>
      <c r="AG139" s="30"/>
      <c r="AH139" s="30"/>
      <c r="AI139" s="30"/>
      <c r="AJ139" s="31"/>
      <c r="AK139" s="31"/>
      <c r="AL139" s="31"/>
      <c r="AM139" s="32"/>
      <c r="AN139" s="33"/>
      <c r="AO139" s="33"/>
      <c r="AP139" s="34"/>
      <c r="AQ139" s="34"/>
      <c r="AR139" s="34"/>
      <c r="AS139" s="35"/>
      <c r="AT139" s="36"/>
      <c r="AU139" s="35"/>
      <c r="AV139" s="36"/>
      <c r="AW139" s="37"/>
      <c r="AX139" s="38"/>
    </row>
    <row r="140" spans="1:50" s="29" customFormat="1" ht="29.25" customHeight="1" x14ac:dyDescent="0.2">
      <c r="A140" s="2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AF140" s="30"/>
      <c r="AG140" s="30"/>
      <c r="AH140" s="30"/>
      <c r="AI140" s="30"/>
      <c r="AJ140" s="31"/>
      <c r="AK140" s="31"/>
      <c r="AL140" s="31"/>
      <c r="AM140" s="32"/>
      <c r="AN140" s="33"/>
      <c r="AO140" s="33"/>
      <c r="AP140" s="34"/>
      <c r="AQ140" s="34"/>
      <c r="AR140" s="34"/>
      <c r="AS140" s="35"/>
      <c r="AT140" s="36"/>
      <c r="AU140" s="35"/>
      <c r="AV140" s="36"/>
      <c r="AW140" s="37"/>
      <c r="AX140" s="38"/>
    </row>
    <row r="141" spans="1:50" s="29" customFormat="1" ht="29.25" customHeight="1" x14ac:dyDescent="0.2">
      <c r="A141" s="2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AF141" s="30"/>
      <c r="AG141" s="30"/>
      <c r="AH141" s="30"/>
      <c r="AI141" s="30"/>
      <c r="AJ141" s="31"/>
      <c r="AK141" s="31"/>
      <c r="AL141" s="31"/>
      <c r="AM141" s="32"/>
      <c r="AN141" s="33"/>
      <c r="AO141" s="33"/>
      <c r="AP141" s="34"/>
      <c r="AQ141" s="34"/>
      <c r="AR141" s="34"/>
      <c r="AS141" s="35"/>
      <c r="AT141" s="36"/>
      <c r="AU141" s="35"/>
      <c r="AV141" s="36"/>
      <c r="AW141" s="37"/>
      <c r="AX141" s="38"/>
    </row>
    <row r="142" spans="1:50" s="29" customFormat="1" ht="29.25" customHeight="1" x14ac:dyDescent="0.2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AF142" s="30"/>
      <c r="AG142" s="30"/>
      <c r="AH142" s="30"/>
      <c r="AI142" s="30"/>
      <c r="AJ142" s="31"/>
      <c r="AK142" s="31"/>
      <c r="AL142" s="31"/>
      <c r="AM142" s="32"/>
      <c r="AN142" s="33"/>
      <c r="AO142" s="33"/>
      <c r="AP142" s="34"/>
      <c r="AQ142" s="34"/>
      <c r="AR142" s="34"/>
      <c r="AS142" s="35"/>
      <c r="AT142" s="36"/>
      <c r="AU142" s="35"/>
      <c r="AV142" s="36"/>
      <c r="AW142" s="37"/>
      <c r="AX142" s="38"/>
    </row>
    <row r="143" spans="1:50" s="29" customFormat="1" ht="29.25" customHeight="1" x14ac:dyDescent="0.2">
      <c r="A143" s="2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AF143" s="30"/>
      <c r="AG143" s="30"/>
      <c r="AH143" s="30"/>
      <c r="AI143" s="30"/>
      <c r="AJ143" s="31"/>
      <c r="AK143" s="31"/>
      <c r="AL143" s="31"/>
      <c r="AM143" s="32"/>
      <c r="AN143" s="33"/>
      <c r="AO143" s="33"/>
      <c r="AP143" s="34"/>
      <c r="AQ143" s="34"/>
      <c r="AR143" s="34"/>
      <c r="AS143" s="35"/>
      <c r="AT143" s="36"/>
      <c r="AU143" s="35"/>
      <c r="AV143" s="36"/>
      <c r="AW143" s="37"/>
      <c r="AX143" s="38"/>
    </row>
    <row r="144" spans="1:50" s="29" customFormat="1" ht="29.25" customHeight="1" x14ac:dyDescent="0.2">
      <c r="A144" s="2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AF144" s="30"/>
      <c r="AG144" s="30"/>
      <c r="AH144" s="30"/>
      <c r="AI144" s="30"/>
      <c r="AJ144" s="31"/>
      <c r="AK144" s="31"/>
      <c r="AL144" s="31"/>
      <c r="AM144" s="32"/>
      <c r="AN144" s="33"/>
      <c r="AO144" s="33"/>
      <c r="AP144" s="34"/>
      <c r="AQ144" s="34"/>
      <c r="AR144" s="34"/>
      <c r="AS144" s="35"/>
      <c r="AT144" s="36"/>
      <c r="AU144" s="35"/>
      <c r="AV144" s="36"/>
      <c r="AW144" s="37"/>
      <c r="AX144" s="38"/>
    </row>
    <row r="145" spans="1:50" s="29" customFormat="1" ht="29.25" customHeight="1" x14ac:dyDescent="0.2">
      <c r="A145" s="2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AF145" s="30"/>
      <c r="AG145" s="30"/>
      <c r="AH145" s="30"/>
      <c r="AI145" s="30"/>
      <c r="AJ145" s="31"/>
      <c r="AK145" s="31"/>
      <c r="AL145" s="31"/>
      <c r="AM145" s="32"/>
      <c r="AN145" s="33"/>
      <c r="AO145" s="33"/>
      <c r="AP145" s="34"/>
      <c r="AQ145" s="34"/>
      <c r="AR145" s="34"/>
      <c r="AS145" s="35"/>
      <c r="AT145" s="36"/>
      <c r="AU145" s="35"/>
      <c r="AV145" s="36"/>
      <c r="AW145" s="37"/>
      <c r="AX145" s="38"/>
    </row>
    <row r="146" spans="1:50" s="29" customFormat="1" ht="29.25" customHeight="1" x14ac:dyDescent="0.2">
      <c r="A146" s="2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AF146" s="30"/>
      <c r="AG146" s="30"/>
      <c r="AH146" s="30"/>
      <c r="AI146" s="30"/>
      <c r="AJ146" s="31"/>
      <c r="AK146" s="31"/>
      <c r="AL146" s="31"/>
      <c r="AM146" s="32"/>
      <c r="AN146" s="33"/>
      <c r="AO146" s="33"/>
      <c r="AP146" s="34"/>
      <c r="AQ146" s="34"/>
      <c r="AR146" s="34"/>
      <c r="AS146" s="35"/>
      <c r="AT146" s="36"/>
      <c r="AU146" s="35"/>
      <c r="AV146" s="36"/>
      <c r="AW146" s="37"/>
      <c r="AX146" s="38"/>
    </row>
    <row r="147" spans="1:50" s="29" customFormat="1" ht="29.25" customHeight="1" x14ac:dyDescent="0.2">
      <c r="A147" s="2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AF147" s="30"/>
      <c r="AG147" s="30"/>
      <c r="AH147" s="30"/>
      <c r="AI147" s="30"/>
      <c r="AJ147" s="31"/>
      <c r="AK147" s="31"/>
      <c r="AL147" s="31"/>
      <c r="AM147" s="32"/>
      <c r="AN147" s="33"/>
      <c r="AO147" s="33"/>
      <c r="AP147" s="34"/>
      <c r="AQ147" s="34"/>
      <c r="AR147" s="34"/>
      <c r="AS147" s="35"/>
      <c r="AT147" s="36"/>
      <c r="AU147" s="35"/>
      <c r="AV147" s="36"/>
      <c r="AW147" s="37"/>
      <c r="AX147" s="38"/>
    </row>
    <row r="148" spans="1:50" s="29" customFormat="1" ht="29.25" customHeight="1" x14ac:dyDescent="0.2">
      <c r="A148" s="2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AF148" s="30"/>
      <c r="AG148" s="30"/>
      <c r="AH148" s="30"/>
      <c r="AI148" s="30"/>
      <c r="AJ148" s="31"/>
      <c r="AK148" s="31"/>
      <c r="AL148" s="31"/>
      <c r="AM148" s="32"/>
      <c r="AN148" s="33"/>
      <c r="AO148" s="33"/>
      <c r="AP148" s="34"/>
      <c r="AQ148" s="34"/>
      <c r="AR148" s="34"/>
      <c r="AS148" s="35"/>
      <c r="AT148" s="36"/>
      <c r="AU148" s="35"/>
      <c r="AV148" s="36"/>
      <c r="AW148" s="37"/>
      <c r="AX148" s="38"/>
    </row>
    <row r="149" spans="1:50" s="29" customFormat="1" ht="29.25" customHeight="1" x14ac:dyDescent="0.2">
      <c r="A149" s="2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AF149" s="30"/>
      <c r="AG149" s="30"/>
      <c r="AH149" s="30"/>
      <c r="AI149" s="30"/>
      <c r="AJ149" s="31"/>
      <c r="AK149" s="31"/>
      <c r="AL149" s="31"/>
      <c r="AM149" s="32"/>
      <c r="AN149" s="33"/>
      <c r="AO149" s="33"/>
      <c r="AP149" s="34"/>
      <c r="AQ149" s="34"/>
      <c r="AR149" s="34"/>
      <c r="AS149" s="35"/>
      <c r="AT149" s="36"/>
      <c r="AU149" s="35"/>
      <c r="AV149" s="36"/>
      <c r="AW149" s="37"/>
      <c r="AX149" s="38"/>
    </row>
    <row r="150" spans="1:50" s="29" customFormat="1" ht="29.25" customHeight="1" x14ac:dyDescent="0.2">
      <c r="A150" s="2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AF150" s="30"/>
      <c r="AG150" s="30"/>
      <c r="AH150" s="30"/>
      <c r="AI150" s="30"/>
      <c r="AJ150" s="31"/>
      <c r="AK150" s="31"/>
      <c r="AL150" s="31"/>
      <c r="AM150" s="32"/>
      <c r="AN150" s="33"/>
      <c r="AO150" s="33"/>
      <c r="AP150" s="34"/>
      <c r="AQ150" s="34"/>
      <c r="AR150" s="34"/>
      <c r="AS150" s="35"/>
      <c r="AT150" s="36"/>
      <c r="AU150" s="35"/>
      <c r="AV150" s="36"/>
      <c r="AW150" s="37"/>
      <c r="AX150" s="38"/>
    </row>
    <row r="151" spans="1:50" s="29" customFormat="1" ht="29.25" customHeight="1" x14ac:dyDescent="0.2">
      <c r="A151" s="2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AF151" s="30"/>
      <c r="AG151" s="30"/>
      <c r="AH151" s="30"/>
      <c r="AI151" s="30"/>
      <c r="AJ151" s="31"/>
      <c r="AK151" s="31"/>
      <c r="AL151" s="31"/>
      <c r="AM151" s="32"/>
      <c r="AN151" s="33"/>
      <c r="AO151" s="33"/>
      <c r="AP151" s="34"/>
      <c r="AQ151" s="34"/>
      <c r="AR151" s="34"/>
      <c r="AS151" s="35"/>
      <c r="AT151" s="36"/>
      <c r="AU151" s="35"/>
      <c r="AV151" s="36"/>
      <c r="AW151" s="37"/>
      <c r="AX151" s="38"/>
    </row>
    <row r="152" spans="1:50" s="29" customFormat="1" ht="29.25" customHeight="1" x14ac:dyDescent="0.2">
      <c r="A152" s="2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AF152" s="30"/>
      <c r="AG152" s="30"/>
      <c r="AH152" s="30"/>
      <c r="AI152" s="30"/>
      <c r="AJ152" s="31"/>
      <c r="AK152" s="31"/>
      <c r="AL152" s="31"/>
      <c r="AM152" s="32"/>
      <c r="AN152" s="33"/>
      <c r="AO152" s="33"/>
      <c r="AP152" s="34"/>
      <c r="AQ152" s="34"/>
      <c r="AR152" s="34"/>
      <c r="AS152" s="35"/>
      <c r="AT152" s="36"/>
      <c r="AU152" s="35"/>
      <c r="AV152" s="36"/>
      <c r="AW152" s="37"/>
      <c r="AX152" s="38"/>
    </row>
    <row r="153" spans="1:50" s="29" customFormat="1" ht="29.25" customHeight="1" x14ac:dyDescent="0.2">
      <c r="A153" s="2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AF153" s="30"/>
      <c r="AG153" s="30"/>
      <c r="AH153" s="30"/>
      <c r="AI153" s="30"/>
      <c r="AJ153" s="31"/>
      <c r="AK153" s="31"/>
      <c r="AL153" s="31"/>
      <c r="AM153" s="32"/>
      <c r="AN153" s="33"/>
      <c r="AO153" s="33"/>
      <c r="AP153" s="34"/>
      <c r="AQ153" s="34"/>
      <c r="AR153" s="34"/>
      <c r="AS153" s="35"/>
      <c r="AT153" s="36"/>
      <c r="AU153" s="35"/>
      <c r="AV153" s="36"/>
      <c r="AW153" s="37"/>
      <c r="AX153" s="38"/>
    </row>
    <row r="154" spans="1:50" s="29" customFormat="1" ht="29.25" customHeight="1" x14ac:dyDescent="0.2">
      <c r="A154" s="2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AF154" s="30"/>
      <c r="AG154" s="30"/>
      <c r="AH154" s="30"/>
      <c r="AI154" s="30"/>
      <c r="AJ154" s="31"/>
      <c r="AK154" s="31"/>
      <c r="AL154" s="31"/>
      <c r="AM154" s="32"/>
      <c r="AN154" s="33"/>
      <c r="AO154" s="33"/>
      <c r="AP154" s="34"/>
      <c r="AQ154" s="34"/>
      <c r="AR154" s="34"/>
      <c r="AS154" s="35"/>
      <c r="AT154" s="36"/>
      <c r="AU154" s="35"/>
      <c r="AV154" s="36"/>
      <c r="AW154" s="37"/>
      <c r="AX154" s="38"/>
    </row>
    <row r="155" spans="1:50" s="29" customFormat="1" ht="29.25" customHeight="1" x14ac:dyDescent="0.2">
      <c r="A155" s="2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AF155" s="30"/>
      <c r="AG155" s="30"/>
      <c r="AH155" s="30"/>
      <c r="AI155" s="30"/>
      <c r="AJ155" s="31"/>
      <c r="AK155" s="31"/>
      <c r="AL155" s="31"/>
      <c r="AM155" s="32"/>
      <c r="AN155" s="33"/>
      <c r="AO155" s="33"/>
      <c r="AP155" s="34"/>
      <c r="AQ155" s="34"/>
      <c r="AR155" s="34"/>
      <c r="AS155" s="35"/>
      <c r="AT155" s="36"/>
      <c r="AU155" s="35"/>
      <c r="AV155" s="36"/>
      <c r="AW155" s="37"/>
      <c r="AX155" s="38"/>
    </row>
    <row r="156" spans="1:50" s="29" customFormat="1" ht="29.25" customHeight="1" x14ac:dyDescent="0.2">
      <c r="A156" s="2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AF156" s="30"/>
      <c r="AG156" s="30"/>
      <c r="AH156" s="30"/>
      <c r="AI156" s="30"/>
      <c r="AJ156" s="31"/>
      <c r="AK156" s="31"/>
      <c r="AL156" s="31"/>
      <c r="AM156" s="32"/>
      <c r="AN156" s="33"/>
      <c r="AO156" s="33"/>
      <c r="AP156" s="34"/>
      <c r="AQ156" s="34"/>
      <c r="AR156" s="34"/>
      <c r="AS156" s="35"/>
      <c r="AT156" s="36"/>
      <c r="AU156" s="35"/>
      <c r="AV156" s="36"/>
      <c r="AW156" s="37"/>
      <c r="AX156" s="38"/>
    </row>
    <row r="157" spans="1:50" s="29" customFormat="1" ht="29.25" customHeight="1" x14ac:dyDescent="0.2">
      <c r="A157" s="2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AF157" s="30"/>
      <c r="AG157" s="30"/>
      <c r="AH157" s="30"/>
      <c r="AI157" s="30"/>
      <c r="AJ157" s="31"/>
      <c r="AK157" s="31"/>
      <c r="AL157" s="31"/>
      <c r="AM157" s="32"/>
      <c r="AN157" s="33"/>
      <c r="AO157" s="33"/>
      <c r="AP157" s="34"/>
      <c r="AQ157" s="34"/>
      <c r="AR157" s="34"/>
      <c r="AS157" s="35"/>
      <c r="AT157" s="36"/>
      <c r="AU157" s="35"/>
      <c r="AV157" s="36"/>
      <c r="AW157" s="37"/>
      <c r="AX157" s="38"/>
    </row>
    <row r="158" spans="1:50" s="29" customFormat="1" ht="29.25" customHeight="1" x14ac:dyDescent="0.2">
      <c r="A158" s="2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AF158" s="30"/>
      <c r="AG158" s="30"/>
      <c r="AH158" s="30"/>
      <c r="AI158" s="30"/>
      <c r="AJ158" s="31"/>
      <c r="AK158" s="31"/>
      <c r="AL158" s="31"/>
      <c r="AM158" s="32"/>
      <c r="AN158" s="33"/>
      <c r="AO158" s="33"/>
      <c r="AP158" s="34"/>
      <c r="AQ158" s="34"/>
      <c r="AR158" s="34"/>
      <c r="AS158" s="35"/>
      <c r="AT158" s="36"/>
      <c r="AU158" s="35"/>
      <c r="AV158" s="36"/>
      <c r="AW158" s="37"/>
      <c r="AX158" s="38"/>
    </row>
    <row r="159" spans="1:50" s="29" customFormat="1" ht="29.25" customHeight="1" x14ac:dyDescent="0.2">
      <c r="A159" s="2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AF159" s="30"/>
      <c r="AG159" s="30"/>
      <c r="AH159" s="30"/>
      <c r="AI159" s="30"/>
      <c r="AJ159" s="31"/>
      <c r="AK159" s="31"/>
      <c r="AL159" s="31"/>
      <c r="AM159" s="32"/>
      <c r="AN159" s="33"/>
      <c r="AO159" s="33"/>
      <c r="AP159" s="34"/>
      <c r="AQ159" s="34"/>
      <c r="AR159" s="34"/>
      <c r="AS159" s="35"/>
      <c r="AT159" s="36"/>
      <c r="AU159" s="35"/>
      <c r="AV159" s="36"/>
      <c r="AW159" s="37"/>
      <c r="AX159" s="38"/>
    </row>
    <row r="160" spans="1:50" s="29" customFormat="1" ht="29.25" customHeight="1" x14ac:dyDescent="0.2">
      <c r="A160" s="2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AF160" s="30"/>
      <c r="AG160" s="30"/>
      <c r="AH160" s="30"/>
      <c r="AI160" s="30"/>
      <c r="AJ160" s="31"/>
      <c r="AK160" s="31"/>
      <c r="AL160" s="31"/>
      <c r="AM160" s="32"/>
      <c r="AN160" s="33"/>
      <c r="AO160" s="33"/>
      <c r="AP160" s="34"/>
      <c r="AQ160" s="34"/>
      <c r="AR160" s="34"/>
      <c r="AS160" s="35"/>
      <c r="AT160" s="36"/>
      <c r="AU160" s="35"/>
      <c r="AV160" s="36"/>
      <c r="AW160" s="37"/>
      <c r="AX160" s="38"/>
    </row>
    <row r="161" spans="1:50" s="29" customFormat="1" ht="29.25" customHeight="1" x14ac:dyDescent="0.2">
      <c r="A161" s="2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AF161" s="30"/>
      <c r="AG161" s="30"/>
      <c r="AH161" s="30"/>
      <c r="AI161" s="30"/>
      <c r="AJ161" s="31"/>
      <c r="AK161" s="31"/>
      <c r="AL161" s="31"/>
      <c r="AM161" s="32"/>
      <c r="AN161" s="33"/>
      <c r="AO161" s="33"/>
      <c r="AP161" s="34"/>
      <c r="AQ161" s="34"/>
      <c r="AR161" s="34"/>
      <c r="AS161" s="35"/>
      <c r="AT161" s="36"/>
      <c r="AU161" s="35"/>
      <c r="AV161" s="36"/>
      <c r="AW161" s="37"/>
      <c r="AX161" s="38"/>
    </row>
    <row r="162" spans="1:50" s="29" customFormat="1" ht="29.25" customHeight="1" x14ac:dyDescent="0.2">
      <c r="A162" s="2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AF162" s="30"/>
      <c r="AG162" s="30"/>
      <c r="AH162" s="30"/>
      <c r="AI162" s="30"/>
      <c r="AJ162" s="31"/>
      <c r="AK162" s="31"/>
      <c r="AL162" s="31"/>
      <c r="AM162" s="32"/>
      <c r="AN162" s="33"/>
      <c r="AO162" s="33"/>
      <c r="AP162" s="34"/>
      <c r="AQ162" s="34"/>
      <c r="AR162" s="34"/>
      <c r="AS162" s="35"/>
      <c r="AT162" s="36"/>
      <c r="AU162" s="35"/>
      <c r="AV162" s="36"/>
      <c r="AW162" s="37"/>
      <c r="AX162" s="38"/>
    </row>
    <row r="163" spans="1:50" s="29" customFormat="1" ht="29.25" customHeight="1" x14ac:dyDescent="0.2">
      <c r="A163" s="2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AF163" s="30"/>
      <c r="AG163" s="30"/>
      <c r="AH163" s="30"/>
      <c r="AI163" s="30"/>
      <c r="AJ163" s="31"/>
      <c r="AK163" s="31"/>
      <c r="AL163" s="31"/>
      <c r="AM163" s="32"/>
      <c r="AN163" s="33"/>
      <c r="AO163" s="33"/>
      <c r="AP163" s="34"/>
      <c r="AQ163" s="34"/>
      <c r="AR163" s="34"/>
      <c r="AS163" s="35"/>
      <c r="AT163" s="36"/>
      <c r="AU163" s="35"/>
      <c r="AV163" s="36"/>
      <c r="AW163" s="37"/>
      <c r="AX163" s="38"/>
    </row>
    <row r="164" spans="1:50" s="29" customFormat="1" ht="29.25" customHeight="1" x14ac:dyDescent="0.2">
      <c r="A164" s="2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AF164" s="30"/>
      <c r="AG164" s="30"/>
      <c r="AH164" s="30"/>
      <c r="AI164" s="30"/>
      <c r="AJ164" s="31"/>
      <c r="AK164" s="31"/>
      <c r="AL164" s="31"/>
      <c r="AM164" s="32"/>
      <c r="AN164" s="33"/>
      <c r="AO164" s="33"/>
      <c r="AP164" s="34"/>
      <c r="AQ164" s="34"/>
      <c r="AR164" s="34"/>
      <c r="AS164" s="35"/>
      <c r="AT164" s="36"/>
      <c r="AU164" s="35"/>
      <c r="AV164" s="36"/>
      <c r="AW164" s="37"/>
      <c r="AX164" s="38"/>
    </row>
    <row r="165" spans="1:50" s="29" customFormat="1" ht="29.25" customHeight="1" x14ac:dyDescent="0.2">
      <c r="A165" s="2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AF165" s="30"/>
      <c r="AG165" s="30"/>
      <c r="AH165" s="30"/>
      <c r="AI165" s="30"/>
      <c r="AJ165" s="31"/>
      <c r="AK165" s="31"/>
      <c r="AL165" s="31"/>
      <c r="AM165" s="32"/>
      <c r="AN165" s="33"/>
      <c r="AO165" s="33"/>
      <c r="AP165" s="34"/>
      <c r="AQ165" s="34"/>
      <c r="AR165" s="34"/>
      <c r="AS165" s="35"/>
      <c r="AT165" s="36"/>
      <c r="AU165" s="35"/>
      <c r="AV165" s="36"/>
      <c r="AW165" s="37"/>
      <c r="AX165" s="38"/>
    </row>
    <row r="166" spans="1:50" s="29" customFormat="1" ht="29.25" customHeight="1" x14ac:dyDescent="0.2">
      <c r="A166" s="2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AF166" s="30"/>
      <c r="AG166" s="30"/>
      <c r="AH166" s="30"/>
      <c r="AI166" s="30"/>
      <c r="AJ166" s="31"/>
      <c r="AK166" s="31"/>
      <c r="AL166" s="31"/>
      <c r="AM166" s="32"/>
      <c r="AN166" s="33"/>
      <c r="AO166" s="33"/>
      <c r="AP166" s="34"/>
      <c r="AQ166" s="34"/>
      <c r="AR166" s="34"/>
      <c r="AS166" s="35"/>
      <c r="AT166" s="36"/>
      <c r="AU166" s="35"/>
      <c r="AV166" s="36"/>
      <c r="AW166" s="37"/>
      <c r="AX166" s="38"/>
    </row>
    <row r="167" spans="1:50" s="29" customFormat="1" ht="29.25" customHeight="1" x14ac:dyDescent="0.2">
      <c r="A167" s="2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AF167" s="30"/>
      <c r="AG167" s="30"/>
      <c r="AH167" s="30"/>
      <c r="AI167" s="30"/>
      <c r="AJ167" s="31"/>
      <c r="AK167" s="31"/>
      <c r="AL167" s="31"/>
      <c r="AM167" s="32"/>
      <c r="AN167" s="33"/>
      <c r="AO167" s="33"/>
      <c r="AP167" s="34"/>
      <c r="AQ167" s="34"/>
      <c r="AR167" s="34"/>
      <c r="AS167" s="35"/>
      <c r="AT167" s="36"/>
      <c r="AU167" s="35"/>
      <c r="AV167" s="36"/>
      <c r="AW167" s="37"/>
      <c r="AX167" s="38"/>
    </row>
    <row r="168" spans="1:50" s="29" customFormat="1" ht="29.25" customHeight="1" x14ac:dyDescent="0.2">
      <c r="A168" s="2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AF168" s="30"/>
      <c r="AG168" s="30"/>
      <c r="AH168" s="30"/>
      <c r="AI168" s="30"/>
      <c r="AJ168" s="31"/>
      <c r="AK168" s="31"/>
      <c r="AL168" s="31"/>
      <c r="AM168" s="32"/>
      <c r="AN168" s="33"/>
      <c r="AO168" s="33"/>
      <c r="AP168" s="34"/>
      <c r="AQ168" s="34"/>
      <c r="AR168" s="34"/>
      <c r="AS168" s="35"/>
      <c r="AT168" s="36"/>
      <c r="AU168" s="35"/>
      <c r="AV168" s="36"/>
      <c r="AW168" s="37"/>
      <c r="AX168" s="38"/>
    </row>
    <row r="169" spans="1:50" s="29" customFormat="1" ht="29.25" customHeight="1" x14ac:dyDescent="0.2">
      <c r="A169" s="2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AF169" s="30"/>
      <c r="AG169" s="30"/>
      <c r="AH169" s="30"/>
      <c r="AI169" s="30"/>
      <c r="AJ169" s="31"/>
      <c r="AK169" s="31"/>
      <c r="AL169" s="31"/>
      <c r="AM169" s="32"/>
      <c r="AN169" s="33"/>
      <c r="AO169" s="33"/>
      <c r="AP169" s="34"/>
      <c r="AQ169" s="34"/>
      <c r="AR169" s="34"/>
      <c r="AS169" s="35"/>
      <c r="AT169" s="36"/>
      <c r="AU169" s="35"/>
      <c r="AV169" s="36"/>
      <c r="AW169" s="37"/>
      <c r="AX169" s="38"/>
    </row>
    <row r="170" spans="1:50" s="29" customFormat="1" ht="29.25" customHeight="1" x14ac:dyDescent="0.2">
      <c r="A170" s="2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AF170" s="30"/>
      <c r="AG170" s="30"/>
      <c r="AH170" s="30"/>
      <c r="AI170" s="30"/>
      <c r="AJ170" s="31"/>
      <c r="AK170" s="31"/>
      <c r="AL170" s="31"/>
      <c r="AM170" s="32"/>
      <c r="AN170" s="33"/>
      <c r="AO170" s="33"/>
      <c r="AP170" s="34"/>
      <c r="AQ170" s="34"/>
      <c r="AR170" s="34"/>
      <c r="AS170" s="35"/>
      <c r="AT170" s="36"/>
      <c r="AU170" s="35"/>
      <c r="AV170" s="36"/>
      <c r="AW170" s="37"/>
      <c r="AX170" s="38"/>
    </row>
    <row r="171" spans="1:50" s="29" customFormat="1" ht="29.25" customHeight="1" x14ac:dyDescent="0.2">
      <c r="A171" s="2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AF171" s="30"/>
      <c r="AG171" s="30"/>
      <c r="AH171" s="30"/>
      <c r="AI171" s="30"/>
      <c r="AJ171" s="31"/>
      <c r="AK171" s="31"/>
      <c r="AL171" s="31"/>
      <c r="AM171" s="32"/>
      <c r="AN171" s="33"/>
      <c r="AO171" s="33"/>
      <c r="AP171" s="34"/>
      <c r="AQ171" s="34"/>
      <c r="AR171" s="34"/>
      <c r="AS171" s="35"/>
      <c r="AT171" s="36"/>
      <c r="AU171" s="35"/>
      <c r="AV171" s="36"/>
      <c r="AW171" s="37"/>
      <c r="AX171" s="38"/>
    </row>
    <row r="172" spans="1:50" s="29" customFormat="1" ht="29.25" customHeight="1" x14ac:dyDescent="0.2">
      <c r="A172" s="2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AF172" s="30"/>
      <c r="AG172" s="30"/>
      <c r="AH172" s="30"/>
      <c r="AI172" s="30"/>
      <c r="AJ172" s="31"/>
      <c r="AK172" s="31"/>
      <c r="AL172" s="31"/>
      <c r="AM172" s="32"/>
      <c r="AN172" s="33"/>
      <c r="AO172" s="33"/>
      <c r="AP172" s="34"/>
      <c r="AQ172" s="34"/>
      <c r="AR172" s="34"/>
      <c r="AS172" s="35"/>
      <c r="AT172" s="36"/>
      <c r="AU172" s="35"/>
      <c r="AV172" s="36"/>
      <c r="AW172" s="37"/>
      <c r="AX172" s="38"/>
    </row>
    <row r="173" spans="1:50" s="29" customFormat="1" ht="29.25" customHeight="1" x14ac:dyDescent="0.2">
      <c r="A173" s="2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AF173" s="30"/>
      <c r="AG173" s="30"/>
      <c r="AH173" s="30"/>
      <c r="AI173" s="30"/>
      <c r="AJ173" s="31"/>
      <c r="AK173" s="31"/>
      <c r="AL173" s="31"/>
      <c r="AM173" s="32"/>
      <c r="AN173" s="33"/>
      <c r="AO173" s="33"/>
      <c r="AP173" s="34"/>
      <c r="AQ173" s="34"/>
      <c r="AR173" s="34"/>
      <c r="AS173" s="35"/>
      <c r="AT173" s="36"/>
      <c r="AU173" s="35"/>
      <c r="AV173" s="36"/>
      <c r="AW173" s="37"/>
      <c r="AX173" s="38"/>
    </row>
    <row r="174" spans="1:50" s="29" customFormat="1" ht="29.25" customHeight="1" x14ac:dyDescent="0.2">
      <c r="A174" s="2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AF174" s="30"/>
      <c r="AG174" s="30"/>
      <c r="AH174" s="30"/>
      <c r="AI174" s="30"/>
      <c r="AJ174" s="31"/>
      <c r="AK174" s="31"/>
      <c r="AL174" s="31"/>
      <c r="AM174" s="32"/>
      <c r="AN174" s="33"/>
      <c r="AO174" s="33"/>
      <c r="AP174" s="34"/>
      <c r="AQ174" s="34"/>
      <c r="AR174" s="34"/>
      <c r="AS174" s="35"/>
      <c r="AT174" s="36"/>
      <c r="AU174" s="35"/>
      <c r="AV174" s="36"/>
      <c r="AW174" s="37"/>
      <c r="AX174" s="38"/>
    </row>
    <row r="175" spans="1:50" s="29" customFormat="1" ht="29.25" customHeight="1" x14ac:dyDescent="0.2">
      <c r="A175" s="2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AF175" s="30"/>
      <c r="AG175" s="30"/>
      <c r="AH175" s="30"/>
      <c r="AI175" s="30"/>
      <c r="AJ175" s="31"/>
      <c r="AK175" s="31"/>
      <c r="AL175" s="31"/>
      <c r="AM175" s="32"/>
      <c r="AN175" s="33"/>
      <c r="AO175" s="33"/>
      <c r="AP175" s="34"/>
      <c r="AQ175" s="34"/>
      <c r="AR175" s="34"/>
      <c r="AS175" s="35"/>
      <c r="AT175" s="36"/>
      <c r="AU175" s="35"/>
      <c r="AV175" s="36"/>
      <c r="AW175" s="37"/>
      <c r="AX175" s="38"/>
    </row>
    <row r="176" spans="1:50" s="29" customFormat="1" ht="29.25" customHeight="1" x14ac:dyDescent="0.2">
      <c r="A176" s="2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AF176" s="30"/>
      <c r="AG176" s="30"/>
      <c r="AH176" s="30"/>
      <c r="AI176" s="30"/>
      <c r="AJ176" s="31"/>
      <c r="AK176" s="31"/>
      <c r="AL176" s="31"/>
      <c r="AM176" s="32"/>
      <c r="AN176" s="33"/>
      <c r="AO176" s="33"/>
      <c r="AP176" s="34"/>
      <c r="AQ176" s="34"/>
      <c r="AR176" s="34"/>
      <c r="AS176" s="35"/>
      <c r="AT176" s="36"/>
      <c r="AU176" s="35"/>
      <c r="AV176" s="36"/>
      <c r="AW176" s="37"/>
      <c r="AX176" s="38"/>
    </row>
    <row r="177" spans="1:50" s="29" customFormat="1" ht="29.25" customHeight="1" x14ac:dyDescent="0.2">
      <c r="A177" s="2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AF177" s="30"/>
      <c r="AG177" s="30"/>
      <c r="AH177" s="30"/>
      <c r="AI177" s="30"/>
      <c r="AJ177" s="31"/>
      <c r="AK177" s="31"/>
      <c r="AL177" s="31"/>
      <c r="AM177" s="32"/>
      <c r="AN177" s="33"/>
      <c r="AO177" s="33"/>
      <c r="AP177" s="34"/>
      <c r="AQ177" s="34"/>
      <c r="AR177" s="34"/>
      <c r="AS177" s="35"/>
      <c r="AT177" s="36"/>
      <c r="AU177" s="35"/>
      <c r="AV177" s="36"/>
      <c r="AW177" s="37"/>
      <c r="AX177" s="38"/>
    </row>
    <row r="178" spans="1:50" s="29" customFormat="1" ht="29.25" customHeight="1" x14ac:dyDescent="0.2">
      <c r="A178" s="2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AF178" s="30"/>
      <c r="AG178" s="30"/>
      <c r="AH178" s="30"/>
      <c r="AI178" s="30"/>
      <c r="AJ178" s="31"/>
      <c r="AK178" s="31"/>
      <c r="AL178" s="31"/>
      <c r="AM178" s="32"/>
      <c r="AN178" s="33"/>
      <c r="AO178" s="33"/>
      <c r="AP178" s="34"/>
      <c r="AQ178" s="34"/>
      <c r="AR178" s="34"/>
      <c r="AS178" s="35"/>
      <c r="AT178" s="36"/>
      <c r="AU178" s="35"/>
      <c r="AV178" s="36"/>
      <c r="AW178" s="37"/>
      <c r="AX178" s="38"/>
    </row>
    <row r="179" spans="1:50" s="29" customFormat="1" ht="29.25" customHeight="1" x14ac:dyDescent="0.2">
      <c r="A179" s="2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AF179" s="30"/>
      <c r="AG179" s="30"/>
      <c r="AH179" s="30"/>
      <c r="AI179" s="30"/>
      <c r="AJ179" s="31"/>
      <c r="AK179" s="31"/>
      <c r="AL179" s="31"/>
      <c r="AM179" s="32"/>
      <c r="AN179" s="33"/>
      <c r="AO179" s="33"/>
      <c r="AP179" s="34"/>
      <c r="AQ179" s="34"/>
      <c r="AR179" s="34"/>
      <c r="AS179" s="35"/>
      <c r="AT179" s="36"/>
      <c r="AU179" s="35"/>
      <c r="AV179" s="36"/>
      <c r="AW179" s="37"/>
      <c r="AX179" s="38"/>
    </row>
    <row r="180" spans="1:50" s="29" customFormat="1" ht="29.25" customHeight="1" x14ac:dyDescent="0.2">
      <c r="A180" s="2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AF180" s="30"/>
      <c r="AG180" s="30"/>
      <c r="AH180" s="30"/>
      <c r="AI180" s="30"/>
      <c r="AJ180" s="31"/>
      <c r="AK180" s="31"/>
      <c r="AL180" s="31"/>
      <c r="AM180" s="32"/>
      <c r="AN180" s="33"/>
      <c r="AO180" s="33"/>
      <c r="AP180" s="34"/>
      <c r="AQ180" s="34"/>
      <c r="AR180" s="34"/>
      <c r="AS180" s="35"/>
      <c r="AT180" s="36"/>
      <c r="AU180" s="35"/>
      <c r="AV180" s="36"/>
      <c r="AW180" s="37"/>
      <c r="AX180" s="38"/>
    </row>
    <row r="181" spans="1:50" s="29" customFormat="1" ht="29.25" customHeight="1" x14ac:dyDescent="0.2">
      <c r="A181" s="2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AF181" s="30"/>
      <c r="AG181" s="30"/>
      <c r="AH181" s="30"/>
      <c r="AI181" s="30"/>
      <c r="AJ181" s="31"/>
      <c r="AK181" s="31"/>
      <c r="AL181" s="31"/>
      <c r="AM181" s="32"/>
      <c r="AN181" s="33"/>
      <c r="AO181" s="33"/>
      <c r="AP181" s="34"/>
      <c r="AQ181" s="34"/>
      <c r="AR181" s="34"/>
      <c r="AS181" s="35"/>
      <c r="AT181" s="36"/>
      <c r="AU181" s="35"/>
      <c r="AV181" s="36"/>
      <c r="AW181" s="37"/>
      <c r="AX181" s="38"/>
    </row>
    <row r="182" spans="1:50" s="29" customFormat="1" ht="29.25" customHeight="1" x14ac:dyDescent="0.2">
      <c r="A182" s="2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AF182" s="30"/>
      <c r="AG182" s="30"/>
      <c r="AH182" s="30"/>
      <c r="AI182" s="30"/>
      <c r="AJ182" s="31"/>
      <c r="AK182" s="31"/>
      <c r="AL182" s="31"/>
      <c r="AM182" s="32"/>
      <c r="AN182" s="33"/>
      <c r="AO182" s="33"/>
      <c r="AP182" s="34"/>
      <c r="AQ182" s="34"/>
      <c r="AR182" s="34"/>
      <c r="AS182" s="35"/>
      <c r="AT182" s="36"/>
      <c r="AU182" s="35"/>
      <c r="AV182" s="36"/>
      <c r="AW182" s="37"/>
      <c r="AX182" s="38"/>
    </row>
    <row r="183" spans="1:50" s="29" customFormat="1" ht="29.25" customHeight="1" x14ac:dyDescent="0.2">
      <c r="A183" s="2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AF183" s="30"/>
      <c r="AG183" s="30"/>
      <c r="AH183" s="30"/>
      <c r="AI183" s="30"/>
      <c r="AJ183" s="31"/>
      <c r="AK183" s="31"/>
      <c r="AL183" s="31"/>
      <c r="AM183" s="32"/>
      <c r="AN183" s="33"/>
      <c r="AO183" s="33"/>
      <c r="AP183" s="34"/>
      <c r="AQ183" s="34"/>
      <c r="AR183" s="34"/>
      <c r="AS183" s="35"/>
      <c r="AT183" s="36"/>
      <c r="AU183" s="35"/>
      <c r="AV183" s="36"/>
      <c r="AW183" s="37"/>
      <c r="AX183" s="38"/>
    </row>
    <row r="184" spans="1:50" s="29" customFormat="1" ht="29.25" customHeight="1" x14ac:dyDescent="0.2">
      <c r="A184" s="2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AF184" s="30"/>
      <c r="AG184" s="30"/>
      <c r="AH184" s="30"/>
      <c r="AI184" s="30"/>
      <c r="AJ184" s="31"/>
      <c r="AK184" s="31"/>
      <c r="AL184" s="31"/>
      <c r="AM184" s="32"/>
      <c r="AN184" s="33"/>
      <c r="AO184" s="33"/>
      <c r="AP184" s="34"/>
      <c r="AQ184" s="34"/>
      <c r="AR184" s="34"/>
      <c r="AS184" s="35"/>
      <c r="AT184" s="36"/>
      <c r="AU184" s="35"/>
      <c r="AV184" s="36"/>
      <c r="AW184" s="37"/>
      <c r="AX184" s="38"/>
    </row>
    <row r="185" spans="1:50" s="29" customFormat="1" ht="29.25" customHeight="1" x14ac:dyDescent="0.2">
      <c r="A185" s="2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AF185" s="30"/>
      <c r="AG185" s="30"/>
      <c r="AH185" s="30"/>
      <c r="AI185" s="30"/>
      <c r="AJ185" s="31"/>
      <c r="AK185" s="31"/>
      <c r="AL185" s="31"/>
      <c r="AM185" s="32"/>
      <c r="AN185" s="33"/>
      <c r="AO185" s="33"/>
      <c r="AP185" s="34"/>
      <c r="AQ185" s="34"/>
      <c r="AR185" s="34"/>
      <c r="AS185" s="35"/>
      <c r="AT185" s="36"/>
      <c r="AU185" s="35"/>
      <c r="AV185" s="36"/>
      <c r="AW185" s="37"/>
      <c r="AX185" s="38"/>
    </row>
    <row r="186" spans="1:50" s="29" customFormat="1" ht="29.25" customHeight="1" x14ac:dyDescent="0.2">
      <c r="A186" s="2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AF186" s="30"/>
      <c r="AG186" s="30"/>
      <c r="AH186" s="30"/>
      <c r="AI186" s="30"/>
      <c r="AJ186" s="31"/>
      <c r="AK186" s="31"/>
      <c r="AL186" s="31"/>
      <c r="AM186" s="32"/>
      <c r="AN186" s="33"/>
      <c r="AO186" s="33"/>
      <c r="AP186" s="34"/>
      <c r="AQ186" s="34"/>
      <c r="AR186" s="34"/>
      <c r="AS186" s="35"/>
      <c r="AT186" s="36"/>
      <c r="AU186" s="35"/>
      <c r="AV186" s="36"/>
      <c r="AW186" s="37"/>
      <c r="AX186" s="38"/>
    </row>
    <row r="187" spans="1:50" s="29" customFormat="1" ht="29.25" customHeight="1" x14ac:dyDescent="0.2">
      <c r="A187" s="2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AF187" s="30"/>
      <c r="AG187" s="30"/>
      <c r="AH187" s="30"/>
      <c r="AI187" s="30"/>
      <c r="AJ187" s="31"/>
      <c r="AK187" s="31"/>
      <c r="AL187" s="31"/>
      <c r="AM187" s="32"/>
      <c r="AN187" s="33"/>
      <c r="AO187" s="33"/>
      <c r="AP187" s="34"/>
      <c r="AQ187" s="34"/>
      <c r="AR187" s="34"/>
      <c r="AS187" s="35"/>
      <c r="AT187" s="36"/>
      <c r="AU187" s="35"/>
      <c r="AV187" s="36"/>
      <c r="AW187" s="37"/>
      <c r="AX187" s="38"/>
    </row>
    <row r="188" spans="1:50" s="29" customFormat="1" ht="29.25" customHeight="1" x14ac:dyDescent="0.2">
      <c r="A188" s="2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AF188" s="30"/>
      <c r="AG188" s="30"/>
      <c r="AH188" s="30"/>
      <c r="AI188" s="30"/>
      <c r="AJ188" s="31"/>
      <c r="AK188" s="31"/>
      <c r="AL188" s="31"/>
      <c r="AM188" s="32"/>
      <c r="AN188" s="33"/>
      <c r="AO188" s="33"/>
      <c r="AP188" s="34"/>
      <c r="AQ188" s="34"/>
      <c r="AR188" s="34"/>
      <c r="AS188" s="35"/>
      <c r="AT188" s="36"/>
      <c r="AU188" s="35"/>
      <c r="AV188" s="36"/>
      <c r="AW188" s="37"/>
      <c r="AX188" s="38"/>
    </row>
    <row r="189" spans="1:50" s="29" customFormat="1" ht="29.25" customHeight="1" x14ac:dyDescent="0.2">
      <c r="A189" s="2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AF189" s="30"/>
      <c r="AG189" s="30"/>
      <c r="AH189" s="30"/>
      <c r="AI189" s="30"/>
      <c r="AJ189" s="31"/>
      <c r="AK189" s="31"/>
      <c r="AL189" s="31"/>
      <c r="AM189" s="32"/>
      <c r="AN189" s="33"/>
      <c r="AO189" s="33"/>
      <c r="AP189" s="34"/>
      <c r="AQ189" s="34"/>
      <c r="AR189" s="34"/>
      <c r="AS189" s="35"/>
      <c r="AT189" s="36"/>
      <c r="AU189" s="35"/>
      <c r="AV189" s="36"/>
      <c r="AW189" s="37"/>
      <c r="AX189" s="38"/>
    </row>
    <row r="190" spans="1:50" s="29" customFormat="1" ht="29.25" customHeight="1" x14ac:dyDescent="0.2">
      <c r="A190" s="2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AF190" s="30"/>
      <c r="AG190" s="30"/>
      <c r="AH190" s="30"/>
      <c r="AI190" s="30"/>
      <c r="AJ190" s="31"/>
      <c r="AK190" s="31"/>
      <c r="AL190" s="31"/>
      <c r="AM190" s="32"/>
      <c r="AN190" s="33"/>
      <c r="AO190" s="33"/>
      <c r="AP190" s="34"/>
      <c r="AQ190" s="34"/>
      <c r="AR190" s="34"/>
      <c r="AS190" s="35"/>
      <c r="AT190" s="36"/>
      <c r="AU190" s="35"/>
      <c r="AV190" s="36"/>
      <c r="AW190" s="37"/>
      <c r="AX190" s="38"/>
    </row>
    <row r="191" spans="1:50" s="29" customFormat="1" ht="29.25" customHeight="1" x14ac:dyDescent="0.2">
      <c r="A191" s="2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AF191" s="30"/>
      <c r="AG191" s="30"/>
      <c r="AH191" s="30"/>
      <c r="AI191" s="30"/>
      <c r="AJ191" s="31"/>
      <c r="AK191" s="31"/>
      <c r="AL191" s="31"/>
      <c r="AM191" s="32"/>
      <c r="AN191" s="33"/>
      <c r="AO191" s="33"/>
      <c r="AP191" s="34"/>
      <c r="AQ191" s="34"/>
      <c r="AR191" s="34"/>
      <c r="AS191" s="35"/>
      <c r="AT191" s="36"/>
      <c r="AU191" s="35"/>
      <c r="AV191" s="36"/>
      <c r="AW191" s="37"/>
      <c r="AX191" s="38"/>
    </row>
    <row r="192" spans="1:50" s="29" customFormat="1" ht="29.25" customHeight="1" x14ac:dyDescent="0.2">
      <c r="A192" s="2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AF192" s="30"/>
      <c r="AG192" s="30"/>
      <c r="AH192" s="30"/>
      <c r="AI192" s="30"/>
      <c r="AJ192" s="31"/>
      <c r="AK192" s="31"/>
      <c r="AL192" s="31"/>
      <c r="AM192" s="32"/>
      <c r="AN192" s="33"/>
      <c r="AO192" s="33"/>
      <c r="AP192" s="34"/>
      <c r="AQ192" s="34"/>
      <c r="AR192" s="34"/>
      <c r="AS192" s="35"/>
      <c r="AT192" s="36"/>
      <c r="AU192" s="35"/>
      <c r="AV192" s="36"/>
      <c r="AW192" s="37"/>
      <c r="AX192" s="38"/>
    </row>
    <row r="193" spans="1:50" s="29" customFormat="1" ht="29.25" customHeight="1" x14ac:dyDescent="0.2">
      <c r="A193" s="2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AF193" s="30"/>
      <c r="AG193" s="30"/>
      <c r="AH193" s="30"/>
      <c r="AI193" s="30"/>
      <c r="AJ193" s="31"/>
      <c r="AK193" s="31"/>
      <c r="AL193" s="31"/>
      <c r="AM193" s="32"/>
      <c r="AN193" s="33"/>
      <c r="AO193" s="33"/>
      <c r="AP193" s="34"/>
      <c r="AQ193" s="34"/>
      <c r="AR193" s="34"/>
      <c r="AS193" s="35"/>
      <c r="AT193" s="36"/>
      <c r="AU193" s="35"/>
      <c r="AV193" s="36"/>
      <c r="AW193" s="37"/>
      <c r="AX193" s="38"/>
    </row>
    <row r="194" spans="1:50" s="29" customFormat="1" ht="29.25" customHeight="1" x14ac:dyDescent="0.2">
      <c r="A194" s="2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AF194" s="30"/>
      <c r="AG194" s="30"/>
      <c r="AH194" s="30"/>
      <c r="AI194" s="30"/>
      <c r="AJ194" s="31"/>
      <c r="AK194" s="31"/>
      <c r="AL194" s="31"/>
      <c r="AM194" s="32"/>
      <c r="AN194" s="33"/>
      <c r="AO194" s="33"/>
      <c r="AP194" s="34"/>
      <c r="AQ194" s="34"/>
      <c r="AR194" s="34"/>
      <c r="AS194" s="35"/>
      <c r="AT194" s="36"/>
      <c r="AU194" s="35"/>
      <c r="AV194" s="36"/>
      <c r="AW194" s="37"/>
      <c r="AX194" s="38"/>
    </row>
    <row r="195" spans="1:50" s="29" customFormat="1" ht="29.25" customHeight="1" x14ac:dyDescent="0.2">
      <c r="A195" s="2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AF195" s="30"/>
      <c r="AG195" s="30"/>
      <c r="AH195" s="30"/>
      <c r="AI195" s="30"/>
      <c r="AJ195" s="31"/>
      <c r="AK195" s="31"/>
      <c r="AL195" s="31"/>
      <c r="AM195" s="32"/>
      <c r="AN195" s="33"/>
      <c r="AO195" s="33"/>
      <c r="AP195" s="34"/>
      <c r="AQ195" s="34"/>
      <c r="AR195" s="34"/>
      <c r="AS195" s="35"/>
      <c r="AT195" s="36"/>
      <c r="AU195" s="35"/>
      <c r="AV195" s="36"/>
      <c r="AW195" s="37"/>
      <c r="AX195" s="38"/>
    </row>
    <row r="196" spans="1:50" s="29" customFormat="1" ht="29.25" customHeight="1" x14ac:dyDescent="0.2">
      <c r="A196" s="2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AF196" s="30"/>
      <c r="AG196" s="30"/>
      <c r="AH196" s="30"/>
      <c r="AI196" s="30"/>
      <c r="AJ196" s="31"/>
      <c r="AK196" s="31"/>
      <c r="AL196" s="31"/>
      <c r="AM196" s="32"/>
      <c r="AN196" s="33"/>
      <c r="AO196" s="33"/>
      <c r="AP196" s="34"/>
      <c r="AQ196" s="34"/>
      <c r="AR196" s="34"/>
      <c r="AS196" s="35"/>
      <c r="AT196" s="36"/>
      <c r="AU196" s="35"/>
      <c r="AV196" s="36"/>
      <c r="AW196" s="37"/>
      <c r="AX196" s="38"/>
    </row>
    <row r="197" spans="1:50" s="29" customFormat="1" ht="29.25" customHeight="1" x14ac:dyDescent="0.2">
      <c r="A197" s="2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AF197" s="30"/>
      <c r="AG197" s="30"/>
      <c r="AH197" s="30"/>
      <c r="AI197" s="30"/>
      <c r="AJ197" s="31"/>
      <c r="AK197" s="31"/>
      <c r="AL197" s="31"/>
      <c r="AM197" s="32"/>
      <c r="AN197" s="33"/>
      <c r="AO197" s="33"/>
      <c r="AP197" s="34"/>
      <c r="AQ197" s="34"/>
      <c r="AR197" s="34"/>
      <c r="AS197" s="35"/>
      <c r="AT197" s="36"/>
      <c r="AU197" s="35"/>
      <c r="AV197" s="36"/>
      <c r="AW197" s="37"/>
      <c r="AX197" s="38"/>
    </row>
    <row r="198" spans="1:50" s="29" customFormat="1" ht="29.25" customHeight="1" x14ac:dyDescent="0.2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AF198" s="30"/>
      <c r="AG198" s="30"/>
      <c r="AH198" s="30"/>
      <c r="AI198" s="30"/>
      <c r="AJ198" s="31"/>
      <c r="AK198" s="31"/>
      <c r="AL198" s="31"/>
      <c r="AM198" s="32"/>
      <c r="AN198" s="33"/>
      <c r="AO198" s="33"/>
      <c r="AP198" s="34"/>
      <c r="AQ198" s="34"/>
      <c r="AR198" s="34"/>
      <c r="AS198" s="35"/>
      <c r="AT198" s="36"/>
      <c r="AU198" s="35"/>
      <c r="AV198" s="36"/>
      <c r="AW198" s="37"/>
      <c r="AX198" s="38"/>
    </row>
    <row r="199" spans="1:50" s="29" customFormat="1" ht="29.25" customHeight="1" x14ac:dyDescent="0.2">
      <c r="A199" s="2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AF199" s="30"/>
      <c r="AG199" s="30"/>
      <c r="AH199" s="30"/>
      <c r="AI199" s="30"/>
      <c r="AJ199" s="31"/>
      <c r="AK199" s="31"/>
      <c r="AL199" s="31"/>
      <c r="AM199" s="32"/>
      <c r="AN199" s="33"/>
      <c r="AO199" s="33"/>
      <c r="AP199" s="34"/>
      <c r="AQ199" s="34"/>
      <c r="AR199" s="34"/>
      <c r="AS199" s="35"/>
      <c r="AT199" s="36"/>
      <c r="AU199" s="35"/>
      <c r="AV199" s="36"/>
      <c r="AW199" s="37"/>
      <c r="AX199" s="38"/>
    </row>
    <row r="200" spans="1:50" s="29" customFormat="1" ht="29.25" customHeight="1" x14ac:dyDescent="0.2">
      <c r="A200" s="2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AF200" s="30"/>
      <c r="AG200" s="30"/>
      <c r="AH200" s="30"/>
      <c r="AI200" s="30"/>
      <c r="AJ200" s="31"/>
      <c r="AK200" s="31"/>
      <c r="AL200" s="31"/>
      <c r="AM200" s="32"/>
      <c r="AN200" s="33"/>
      <c r="AO200" s="33"/>
      <c r="AP200" s="34"/>
      <c r="AQ200" s="34"/>
      <c r="AR200" s="34"/>
      <c r="AS200" s="35"/>
      <c r="AT200" s="36"/>
      <c r="AU200" s="35"/>
      <c r="AV200" s="36"/>
      <c r="AW200" s="37"/>
      <c r="AX200" s="38"/>
    </row>
    <row r="201" spans="1:50" s="29" customFormat="1" ht="29.25" customHeight="1" x14ac:dyDescent="0.2">
      <c r="A201" s="2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AF201" s="30"/>
      <c r="AG201" s="30"/>
      <c r="AH201" s="30"/>
      <c r="AI201" s="30"/>
      <c r="AJ201" s="31"/>
      <c r="AK201" s="31"/>
      <c r="AL201" s="31"/>
      <c r="AM201" s="32"/>
      <c r="AN201" s="33"/>
      <c r="AO201" s="33"/>
      <c r="AP201" s="34"/>
      <c r="AQ201" s="34"/>
      <c r="AR201" s="34"/>
      <c r="AS201" s="35"/>
      <c r="AT201" s="36"/>
      <c r="AU201" s="35"/>
      <c r="AV201" s="36"/>
      <c r="AW201" s="37"/>
      <c r="AX201" s="38"/>
    </row>
    <row r="202" spans="1:50" s="29" customFormat="1" ht="29.25" customHeight="1" x14ac:dyDescent="0.2">
      <c r="A202" s="2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AF202" s="30"/>
      <c r="AG202" s="30"/>
      <c r="AH202" s="30"/>
      <c r="AI202" s="30"/>
      <c r="AJ202" s="31"/>
      <c r="AK202" s="31"/>
      <c r="AL202" s="31"/>
      <c r="AM202" s="32"/>
      <c r="AN202" s="33"/>
      <c r="AO202" s="33"/>
      <c r="AP202" s="34"/>
      <c r="AQ202" s="34"/>
      <c r="AR202" s="34"/>
      <c r="AS202" s="35"/>
      <c r="AT202" s="36"/>
      <c r="AU202" s="35"/>
      <c r="AV202" s="36"/>
      <c r="AW202" s="37"/>
      <c r="AX202" s="38"/>
    </row>
    <row r="203" spans="1:50" s="29" customFormat="1" ht="29.25" customHeight="1" x14ac:dyDescent="0.2">
      <c r="A203" s="2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AF203" s="30"/>
      <c r="AG203" s="30"/>
      <c r="AH203" s="30"/>
      <c r="AI203" s="30"/>
      <c r="AJ203" s="31"/>
      <c r="AK203" s="31"/>
      <c r="AL203" s="31"/>
      <c r="AM203" s="32"/>
      <c r="AN203" s="33"/>
      <c r="AO203" s="33"/>
      <c r="AP203" s="34"/>
      <c r="AQ203" s="34"/>
      <c r="AR203" s="34"/>
      <c r="AS203" s="35"/>
      <c r="AT203" s="36"/>
      <c r="AU203" s="35"/>
      <c r="AV203" s="36"/>
      <c r="AW203" s="37"/>
      <c r="AX203" s="38"/>
    </row>
    <row r="204" spans="1:50" s="29" customFormat="1" ht="29.25" customHeight="1" x14ac:dyDescent="0.2">
      <c r="A204" s="2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AF204" s="30"/>
      <c r="AG204" s="30"/>
      <c r="AH204" s="30"/>
      <c r="AI204" s="30"/>
      <c r="AJ204" s="31"/>
      <c r="AK204" s="31"/>
      <c r="AL204" s="31"/>
      <c r="AM204" s="32"/>
      <c r="AN204" s="33"/>
      <c r="AO204" s="33"/>
      <c r="AP204" s="34"/>
      <c r="AQ204" s="34"/>
      <c r="AR204" s="34"/>
      <c r="AS204" s="35"/>
      <c r="AT204" s="36"/>
      <c r="AU204" s="35"/>
      <c r="AV204" s="36"/>
      <c r="AW204" s="37"/>
      <c r="AX204" s="38"/>
    </row>
    <row r="205" spans="1:50" s="29" customFormat="1" ht="29.25" customHeight="1" x14ac:dyDescent="0.2">
      <c r="A205" s="2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AF205" s="30"/>
      <c r="AG205" s="30"/>
      <c r="AH205" s="30"/>
      <c r="AI205" s="30"/>
      <c r="AJ205" s="31"/>
      <c r="AK205" s="31"/>
      <c r="AL205" s="31"/>
      <c r="AM205" s="32"/>
      <c r="AN205" s="33"/>
      <c r="AO205" s="33"/>
      <c r="AP205" s="34"/>
      <c r="AQ205" s="34"/>
      <c r="AR205" s="34"/>
      <c r="AS205" s="35"/>
      <c r="AT205" s="36"/>
      <c r="AU205" s="35"/>
      <c r="AV205" s="36"/>
      <c r="AW205" s="37"/>
      <c r="AX205" s="38"/>
    </row>
    <row r="206" spans="1:50" s="29" customFormat="1" ht="29.25" customHeight="1" x14ac:dyDescent="0.2">
      <c r="A206" s="2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AF206" s="30"/>
      <c r="AG206" s="30"/>
      <c r="AH206" s="30"/>
      <c r="AI206" s="30"/>
      <c r="AJ206" s="31"/>
      <c r="AK206" s="31"/>
      <c r="AL206" s="31"/>
      <c r="AM206" s="32"/>
      <c r="AN206" s="33"/>
      <c r="AO206" s="33"/>
      <c r="AP206" s="34"/>
      <c r="AQ206" s="34"/>
      <c r="AR206" s="34"/>
      <c r="AS206" s="35"/>
      <c r="AT206" s="36"/>
      <c r="AU206" s="35"/>
      <c r="AV206" s="36"/>
      <c r="AW206" s="37"/>
      <c r="AX206" s="38"/>
    </row>
    <row r="207" spans="1:50" s="29" customFormat="1" ht="29.25" customHeight="1" x14ac:dyDescent="0.2">
      <c r="A207" s="2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AF207" s="30"/>
      <c r="AG207" s="30"/>
      <c r="AH207" s="30"/>
      <c r="AI207" s="30"/>
      <c r="AJ207" s="31"/>
      <c r="AK207" s="31"/>
      <c r="AL207" s="31"/>
      <c r="AM207" s="32"/>
      <c r="AN207" s="33"/>
      <c r="AO207" s="33"/>
      <c r="AP207" s="34"/>
      <c r="AQ207" s="34"/>
      <c r="AR207" s="34"/>
      <c r="AS207" s="35"/>
      <c r="AT207" s="36"/>
      <c r="AU207" s="35"/>
      <c r="AV207" s="36"/>
      <c r="AW207" s="37"/>
      <c r="AX207" s="38"/>
    </row>
    <row r="208" spans="1:50" s="29" customFormat="1" ht="29.25" customHeight="1" x14ac:dyDescent="0.2">
      <c r="A208" s="2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AF208" s="30"/>
      <c r="AG208" s="30"/>
      <c r="AH208" s="30"/>
      <c r="AI208" s="30"/>
      <c r="AJ208" s="31"/>
      <c r="AK208" s="31"/>
      <c r="AL208" s="31"/>
      <c r="AM208" s="32"/>
      <c r="AN208" s="33"/>
      <c r="AO208" s="33"/>
      <c r="AP208" s="34"/>
      <c r="AQ208" s="34"/>
      <c r="AR208" s="34"/>
      <c r="AS208" s="35"/>
      <c r="AT208" s="36"/>
      <c r="AU208" s="35"/>
      <c r="AV208" s="36"/>
      <c r="AW208" s="37"/>
      <c r="AX208" s="38"/>
    </row>
    <row r="209" spans="1:50" s="29" customFormat="1" ht="29.25" customHeight="1" x14ac:dyDescent="0.2">
      <c r="A209" s="2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AF209" s="30"/>
      <c r="AG209" s="30"/>
      <c r="AH209" s="30"/>
      <c r="AI209" s="30"/>
      <c r="AJ209" s="31"/>
      <c r="AK209" s="31"/>
      <c r="AL209" s="31"/>
      <c r="AM209" s="32"/>
      <c r="AN209" s="33"/>
      <c r="AO209" s="33"/>
      <c r="AP209" s="34"/>
      <c r="AQ209" s="34"/>
      <c r="AR209" s="34"/>
      <c r="AS209" s="35"/>
      <c r="AT209" s="36"/>
      <c r="AU209" s="35"/>
      <c r="AV209" s="36"/>
      <c r="AW209" s="37"/>
      <c r="AX209" s="38"/>
    </row>
    <row r="210" spans="1:50" s="29" customFormat="1" ht="29.25" customHeight="1" x14ac:dyDescent="0.2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AF210" s="30"/>
      <c r="AG210" s="30"/>
      <c r="AH210" s="30"/>
      <c r="AI210" s="30"/>
      <c r="AJ210" s="31"/>
      <c r="AK210" s="31"/>
      <c r="AL210" s="31"/>
      <c r="AM210" s="32"/>
      <c r="AN210" s="33"/>
      <c r="AO210" s="33"/>
      <c r="AP210" s="34"/>
      <c r="AQ210" s="34"/>
      <c r="AR210" s="34"/>
      <c r="AS210" s="35"/>
      <c r="AT210" s="36"/>
      <c r="AU210" s="35"/>
      <c r="AV210" s="36"/>
      <c r="AW210" s="37"/>
      <c r="AX210" s="38"/>
    </row>
    <row r="211" spans="1:50" s="29" customFormat="1" ht="29.25" customHeight="1" x14ac:dyDescent="0.2">
      <c r="A211" s="2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AF211" s="30"/>
      <c r="AG211" s="30"/>
      <c r="AH211" s="30"/>
      <c r="AI211" s="30"/>
      <c r="AJ211" s="31"/>
      <c r="AK211" s="31"/>
      <c r="AL211" s="31"/>
      <c r="AM211" s="32"/>
      <c r="AN211" s="33"/>
      <c r="AO211" s="33"/>
      <c r="AP211" s="34"/>
      <c r="AQ211" s="34"/>
      <c r="AR211" s="34"/>
      <c r="AS211" s="35"/>
      <c r="AT211" s="36"/>
      <c r="AU211" s="35"/>
      <c r="AV211" s="36"/>
      <c r="AW211" s="37"/>
      <c r="AX211" s="38"/>
    </row>
    <row r="212" spans="1:50" s="29" customFormat="1" ht="29.25" customHeight="1" x14ac:dyDescent="0.2">
      <c r="A212" s="2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AF212" s="30"/>
      <c r="AG212" s="30"/>
      <c r="AH212" s="30"/>
      <c r="AI212" s="30"/>
      <c r="AJ212" s="31"/>
      <c r="AK212" s="31"/>
      <c r="AL212" s="31"/>
      <c r="AM212" s="32"/>
      <c r="AN212" s="33"/>
      <c r="AO212" s="33"/>
      <c r="AP212" s="34"/>
      <c r="AQ212" s="34"/>
      <c r="AR212" s="34"/>
      <c r="AS212" s="35"/>
      <c r="AT212" s="36"/>
      <c r="AU212" s="35"/>
      <c r="AV212" s="36"/>
      <c r="AW212" s="37"/>
      <c r="AX212" s="38"/>
    </row>
    <row r="213" spans="1:50" s="29" customFormat="1" ht="29.25" customHeight="1" x14ac:dyDescent="0.2">
      <c r="A213" s="2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AF213" s="30"/>
      <c r="AG213" s="30"/>
      <c r="AH213" s="30"/>
      <c r="AI213" s="30"/>
      <c r="AJ213" s="31"/>
      <c r="AK213" s="31"/>
      <c r="AL213" s="31"/>
      <c r="AM213" s="32"/>
      <c r="AN213" s="33"/>
      <c r="AO213" s="33"/>
      <c r="AP213" s="34"/>
      <c r="AQ213" s="34"/>
      <c r="AR213" s="34"/>
      <c r="AS213" s="35"/>
      <c r="AT213" s="36"/>
      <c r="AU213" s="35"/>
      <c r="AV213" s="36"/>
      <c r="AW213" s="37"/>
      <c r="AX213" s="38"/>
    </row>
    <row r="214" spans="1:50" s="29" customFormat="1" ht="29.25" customHeight="1" x14ac:dyDescent="0.2">
      <c r="A214" s="2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AF214" s="30"/>
      <c r="AG214" s="30"/>
      <c r="AH214" s="30"/>
      <c r="AI214" s="30"/>
      <c r="AJ214" s="31"/>
      <c r="AK214" s="31"/>
      <c r="AL214" s="31"/>
      <c r="AM214" s="32"/>
      <c r="AN214" s="33"/>
      <c r="AO214" s="33"/>
      <c r="AP214" s="34"/>
      <c r="AQ214" s="34"/>
      <c r="AR214" s="34"/>
      <c r="AS214" s="35"/>
      <c r="AT214" s="36"/>
      <c r="AU214" s="35"/>
      <c r="AV214" s="36"/>
      <c r="AW214" s="37"/>
      <c r="AX214" s="38"/>
    </row>
    <row r="215" spans="1:50" s="29" customFormat="1" ht="29.25" customHeight="1" x14ac:dyDescent="0.2">
      <c r="A215" s="2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AF215" s="30"/>
      <c r="AG215" s="30"/>
      <c r="AH215" s="30"/>
      <c r="AI215" s="30"/>
      <c r="AJ215" s="31"/>
      <c r="AK215" s="31"/>
      <c r="AL215" s="31"/>
      <c r="AM215" s="32"/>
      <c r="AN215" s="33"/>
      <c r="AO215" s="33"/>
      <c r="AP215" s="34"/>
      <c r="AQ215" s="34"/>
      <c r="AR215" s="34"/>
      <c r="AS215" s="35"/>
      <c r="AT215" s="36"/>
      <c r="AU215" s="35"/>
      <c r="AV215" s="36"/>
      <c r="AW215" s="37"/>
      <c r="AX215" s="38"/>
    </row>
    <row r="216" spans="1:50" s="29" customFormat="1" ht="29.25" customHeight="1" x14ac:dyDescent="0.2">
      <c r="A216" s="2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AF216" s="30"/>
      <c r="AG216" s="30"/>
      <c r="AH216" s="30"/>
      <c r="AI216" s="30"/>
      <c r="AJ216" s="31"/>
      <c r="AK216" s="31"/>
      <c r="AL216" s="31"/>
      <c r="AM216" s="32"/>
      <c r="AN216" s="33"/>
      <c r="AO216" s="33"/>
      <c r="AP216" s="34"/>
      <c r="AQ216" s="34"/>
      <c r="AR216" s="34"/>
      <c r="AS216" s="35"/>
      <c r="AT216" s="36"/>
      <c r="AU216" s="35"/>
      <c r="AV216" s="36"/>
      <c r="AW216" s="37"/>
      <c r="AX216" s="38"/>
    </row>
    <row r="217" spans="1:50" s="29" customFormat="1" ht="29.25" customHeight="1" x14ac:dyDescent="0.2">
      <c r="A217" s="2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AF217" s="30"/>
      <c r="AG217" s="30"/>
      <c r="AH217" s="30"/>
      <c r="AI217" s="30"/>
      <c r="AJ217" s="31"/>
      <c r="AK217" s="31"/>
      <c r="AL217" s="31"/>
      <c r="AM217" s="32"/>
      <c r="AN217" s="33"/>
      <c r="AO217" s="33"/>
      <c r="AP217" s="34"/>
      <c r="AQ217" s="34"/>
      <c r="AR217" s="34"/>
      <c r="AS217" s="35"/>
      <c r="AT217" s="36"/>
      <c r="AU217" s="35"/>
      <c r="AV217" s="36"/>
      <c r="AW217" s="37"/>
      <c r="AX217" s="38"/>
    </row>
    <row r="218" spans="1:50" s="29" customFormat="1" ht="29.25" customHeight="1" x14ac:dyDescent="0.2">
      <c r="A218" s="2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AF218" s="30"/>
      <c r="AG218" s="30"/>
      <c r="AH218" s="30"/>
      <c r="AI218" s="30"/>
      <c r="AJ218" s="31"/>
      <c r="AK218" s="31"/>
      <c r="AL218" s="31"/>
      <c r="AM218" s="32"/>
      <c r="AN218" s="33"/>
      <c r="AO218" s="33"/>
      <c r="AP218" s="34"/>
      <c r="AQ218" s="34"/>
      <c r="AR218" s="34"/>
      <c r="AS218" s="35"/>
      <c r="AT218" s="36"/>
      <c r="AU218" s="35"/>
      <c r="AV218" s="36"/>
      <c r="AW218" s="37"/>
      <c r="AX218" s="38"/>
    </row>
    <row r="219" spans="1:50" s="29" customFormat="1" ht="29.25" customHeight="1" x14ac:dyDescent="0.2">
      <c r="A219" s="27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AF219" s="30"/>
      <c r="AG219" s="30"/>
      <c r="AH219" s="30"/>
      <c r="AI219" s="30"/>
      <c r="AJ219" s="31"/>
      <c r="AK219" s="31"/>
      <c r="AL219" s="31"/>
      <c r="AM219" s="32"/>
      <c r="AN219" s="33"/>
      <c r="AO219" s="33"/>
      <c r="AP219" s="34"/>
      <c r="AQ219" s="34"/>
      <c r="AR219" s="34"/>
      <c r="AS219" s="35"/>
      <c r="AT219" s="36"/>
      <c r="AU219" s="35"/>
      <c r="AV219" s="36"/>
      <c r="AW219" s="37"/>
      <c r="AX219" s="38"/>
    </row>
    <row r="220" spans="1:50" s="29" customFormat="1" ht="29.25" customHeight="1" x14ac:dyDescent="0.2">
      <c r="A220" s="27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AF220" s="30"/>
      <c r="AG220" s="30"/>
      <c r="AH220" s="30"/>
      <c r="AI220" s="30"/>
      <c r="AJ220" s="31"/>
      <c r="AK220" s="31"/>
      <c r="AL220" s="31"/>
      <c r="AM220" s="32"/>
      <c r="AN220" s="33"/>
      <c r="AO220" s="33"/>
      <c r="AP220" s="34"/>
      <c r="AQ220" s="34"/>
      <c r="AR220" s="34"/>
      <c r="AS220" s="35"/>
      <c r="AT220" s="36"/>
      <c r="AU220" s="35"/>
      <c r="AV220" s="36"/>
      <c r="AW220" s="37"/>
      <c r="AX220" s="38"/>
    </row>
    <row r="221" spans="1:50" s="29" customFormat="1" ht="29.25" customHeight="1" x14ac:dyDescent="0.2">
      <c r="A221" s="27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AF221" s="30"/>
      <c r="AG221" s="30"/>
      <c r="AH221" s="30"/>
      <c r="AI221" s="30"/>
      <c r="AJ221" s="31"/>
      <c r="AK221" s="31"/>
      <c r="AL221" s="31"/>
      <c r="AM221" s="32"/>
      <c r="AN221" s="33"/>
      <c r="AO221" s="33"/>
      <c r="AP221" s="34"/>
      <c r="AQ221" s="34"/>
      <c r="AR221" s="34"/>
      <c r="AS221" s="35"/>
      <c r="AT221" s="36"/>
      <c r="AU221" s="35"/>
      <c r="AV221" s="36"/>
      <c r="AW221" s="37"/>
      <c r="AX221" s="38"/>
    </row>
    <row r="222" spans="1:50" s="29" customFormat="1" ht="29.25" customHeight="1" x14ac:dyDescent="0.2">
      <c r="A222" s="27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AF222" s="30"/>
      <c r="AG222" s="30"/>
      <c r="AH222" s="30"/>
      <c r="AI222" s="30"/>
      <c r="AJ222" s="31"/>
      <c r="AK222" s="31"/>
      <c r="AL222" s="31"/>
      <c r="AM222" s="32"/>
      <c r="AN222" s="33"/>
      <c r="AO222" s="33"/>
      <c r="AP222" s="34"/>
      <c r="AQ222" s="34"/>
      <c r="AR222" s="34"/>
      <c r="AS222" s="35"/>
      <c r="AT222" s="36"/>
      <c r="AU222" s="35"/>
      <c r="AV222" s="36"/>
      <c r="AW222" s="37"/>
      <c r="AX222" s="38"/>
    </row>
    <row r="223" spans="1:50" s="29" customFormat="1" ht="29.25" customHeight="1" x14ac:dyDescent="0.2">
      <c r="A223" s="2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AF223" s="30"/>
      <c r="AG223" s="30"/>
      <c r="AH223" s="30"/>
      <c r="AI223" s="30"/>
      <c r="AJ223" s="31"/>
      <c r="AK223" s="31"/>
      <c r="AL223" s="31"/>
      <c r="AM223" s="32"/>
      <c r="AN223" s="33"/>
      <c r="AO223" s="33"/>
      <c r="AP223" s="34"/>
      <c r="AQ223" s="34"/>
      <c r="AR223" s="34"/>
      <c r="AS223" s="35"/>
      <c r="AT223" s="36"/>
      <c r="AU223" s="35"/>
      <c r="AV223" s="36"/>
      <c r="AW223" s="37"/>
      <c r="AX223" s="38"/>
    </row>
    <row r="224" spans="1:50" s="29" customFormat="1" ht="29.25" customHeight="1" x14ac:dyDescent="0.2">
      <c r="A224" s="27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AF224" s="30"/>
      <c r="AG224" s="30"/>
      <c r="AH224" s="30"/>
      <c r="AI224" s="30"/>
      <c r="AJ224" s="31"/>
      <c r="AK224" s="31"/>
      <c r="AL224" s="31"/>
      <c r="AM224" s="32"/>
      <c r="AN224" s="33"/>
      <c r="AO224" s="33"/>
      <c r="AP224" s="34"/>
      <c r="AQ224" s="34"/>
      <c r="AR224" s="34"/>
      <c r="AS224" s="35"/>
      <c r="AT224" s="36"/>
      <c r="AU224" s="35"/>
      <c r="AV224" s="36"/>
      <c r="AW224" s="37"/>
      <c r="AX224" s="38"/>
    </row>
    <row r="225" spans="1:50" s="29" customFormat="1" ht="29.25" customHeight="1" x14ac:dyDescent="0.2">
      <c r="A225" s="2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AF225" s="30"/>
      <c r="AG225" s="30"/>
      <c r="AH225" s="30"/>
      <c r="AI225" s="30"/>
      <c r="AJ225" s="31"/>
      <c r="AK225" s="31"/>
      <c r="AL225" s="31"/>
      <c r="AM225" s="32"/>
      <c r="AN225" s="33"/>
      <c r="AO225" s="33"/>
      <c r="AP225" s="34"/>
      <c r="AQ225" s="34"/>
      <c r="AR225" s="34"/>
      <c r="AS225" s="35"/>
      <c r="AT225" s="36"/>
      <c r="AU225" s="35"/>
      <c r="AV225" s="36"/>
      <c r="AW225" s="37"/>
      <c r="AX225" s="38"/>
    </row>
    <row r="226" spans="1:50" s="29" customFormat="1" ht="29.25" customHeight="1" x14ac:dyDescent="0.2">
      <c r="A226" s="2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AF226" s="30"/>
      <c r="AG226" s="30"/>
      <c r="AH226" s="30"/>
      <c r="AI226" s="30"/>
      <c r="AJ226" s="31"/>
      <c r="AK226" s="31"/>
      <c r="AL226" s="31"/>
      <c r="AM226" s="32"/>
      <c r="AN226" s="33"/>
      <c r="AO226" s="33"/>
      <c r="AP226" s="34"/>
      <c r="AQ226" s="34"/>
      <c r="AR226" s="34"/>
      <c r="AS226" s="35"/>
      <c r="AT226" s="36"/>
      <c r="AU226" s="35"/>
      <c r="AV226" s="36"/>
      <c r="AW226" s="37"/>
      <c r="AX226" s="38"/>
    </row>
    <row r="227" spans="1:50" s="29" customFormat="1" ht="29.25" customHeight="1" x14ac:dyDescent="0.2">
      <c r="A227" s="2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AF227" s="30"/>
      <c r="AG227" s="30"/>
      <c r="AH227" s="30"/>
      <c r="AI227" s="30"/>
      <c r="AJ227" s="31"/>
      <c r="AK227" s="31"/>
      <c r="AL227" s="31"/>
      <c r="AM227" s="32"/>
      <c r="AN227" s="33"/>
      <c r="AO227" s="33"/>
      <c r="AP227" s="34"/>
      <c r="AQ227" s="34"/>
      <c r="AR227" s="34"/>
      <c r="AS227" s="35"/>
      <c r="AT227" s="36"/>
      <c r="AU227" s="35"/>
      <c r="AV227" s="36"/>
      <c r="AW227" s="37"/>
      <c r="AX227" s="38"/>
    </row>
    <row r="228" spans="1:50" s="29" customFormat="1" ht="29.25" customHeight="1" x14ac:dyDescent="0.2">
      <c r="A228" s="27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AF228" s="30"/>
      <c r="AG228" s="30"/>
      <c r="AH228" s="30"/>
      <c r="AI228" s="30"/>
      <c r="AJ228" s="31"/>
      <c r="AK228" s="31"/>
      <c r="AL228" s="31"/>
      <c r="AM228" s="32"/>
      <c r="AN228" s="33"/>
      <c r="AO228" s="33"/>
      <c r="AP228" s="34"/>
      <c r="AQ228" s="34"/>
      <c r="AR228" s="34"/>
      <c r="AS228" s="35"/>
      <c r="AT228" s="36"/>
      <c r="AU228" s="35"/>
      <c r="AV228" s="36"/>
      <c r="AW228" s="37"/>
      <c r="AX228" s="38"/>
    </row>
    <row r="229" spans="1:50" s="29" customFormat="1" ht="29.25" customHeight="1" x14ac:dyDescent="0.2">
      <c r="A229" s="27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AF229" s="30"/>
      <c r="AG229" s="30"/>
      <c r="AH229" s="30"/>
      <c r="AI229" s="30"/>
      <c r="AJ229" s="31"/>
      <c r="AK229" s="31"/>
      <c r="AL229" s="31"/>
      <c r="AM229" s="32"/>
      <c r="AN229" s="33"/>
      <c r="AO229" s="33"/>
      <c r="AP229" s="34"/>
      <c r="AQ229" s="34"/>
      <c r="AR229" s="34"/>
      <c r="AS229" s="35"/>
      <c r="AT229" s="36"/>
      <c r="AU229" s="35"/>
      <c r="AV229" s="36"/>
      <c r="AW229" s="37"/>
      <c r="AX229" s="38"/>
    </row>
    <row r="230" spans="1:50" s="29" customFormat="1" ht="29.25" customHeight="1" x14ac:dyDescent="0.2">
      <c r="A230" s="27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AF230" s="30"/>
      <c r="AG230" s="30"/>
      <c r="AH230" s="30"/>
      <c r="AI230" s="30"/>
      <c r="AJ230" s="31"/>
      <c r="AK230" s="31"/>
      <c r="AL230" s="31"/>
      <c r="AM230" s="32"/>
      <c r="AN230" s="33"/>
      <c r="AO230" s="33"/>
      <c r="AP230" s="34"/>
      <c r="AQ230" s="34"/>
      <c r="AR230" s="34"/>
      <c r="AS230" s="35"/>
      <c r="AT230" s="36"/>
      <c r="AU230" s="35"/>
      <c r="AV230" s="36"/>
      <c r="AW230" s="37"/>
      <c r="AX230" s="38"/>
    </row>
    <row r="231" spans="1:50" s="29" customFormat="1" ht="29.25" customHeight="1" x14ac:dyDescent="0.2">
      <c r="A231" s="2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AF231" s="30"/>
      <c r="AG231" s="30"/>
      <c r="AH231" s="30"/>
      <c r="AI231" s="30"/>
      <c r="AJ231" s="31"/>
      <c r="AK231" s="31"/>
      <c r="AL231" s="31"/>
      <c r="AM231" s="32"/>
      <c r="AN231" s="33"/>
      <c r="AO231" s="33"/>
      <c r="AP231" s="34"/>
      <c r="AQ231" s="34"/>
      <c r="AR231" s="34"/>
      <c r="AS231" s="35"/>
      <c r="AT231" s="36"/>
      <c r="AU231" s="35"/>
      <c r="AV231" s="36"/>
      <c r="AW231" s="37"/>
      <c r="AX231" s="38"/>
    </row>
    <row r="232" spans="1:50" s="29" customFormat="1" ht="29.25" customHeight="1" x14ac:dyDescent="0.2">
      <c r="A232" s="27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AF232" s="30"/>
      <c r="AG232" s="30"/>
      <c r="AH232" s="30"/>
      <c r="AI232" s="30"/>
      <c r="AJ232" s="31"/>
      <c r="AK232" s="31"/>
      <c r="AL232" s="31"/>
      <c r="AM232" s="32"/>
      <c r="AN232" s="33"/>
      <c r="AO232" s="33"/>
      <c r="AP232" s="34"/>
      <c r="AQ232" s="34"/>
      <c r="AR232" s="34"/>
      <c r="AS232" s="35"/>
      <c r="AT232" s="36"/>
      <c r="AU232" s="35"/>
      <c r="AV232" s="36"/>
      <c r="AW232" s="37"/>
      <c r="AX232" s="38"/>
    </row>
  </sheetData>
  <protectedRanges>
    <protectedRange sqref="L2 T2 AB2 U1:AO1 U29:AO65303 AP2:AR28" name="Tartomány1_1"/>
  </protectedRanges>
  <sortState ref="A4:AX28">
    <sortCondition ref="E4:E28"/>
  </sortState>
  <mergeCells count="17">
    <mergeCell ref="AB2:AI2"/>
    <mergeCell ref="AJ2:AJ3"/>
    <mergeCell ref="AK2:AK3"/>
    <mergeCell ref="D1:D2"/>
    <mergeCell ref="E1:E2"/>
    <mergeCell ref="M1:AO1"/>
    <mergeCell ref="A2:A3"/>
    <mergeCell ref="B2:B3"/>
    <mergeCell ref="C2:C3"/>
    <mergeCell ref="L2:S2"/>
    <mergeCell ref="T2:AA2"/>
    <mergeCell ref="AS1:AT2"/>
    <mergeCell ref="AL2:AL3"/>
    <mergeCell ref="AM2:AO2"/>
    <mergeCell ref="AU1:AV2"/>
    <mergeCell ref="AW1:AX2"/>
    <mergeCell ref="AP1:AR1"/>
  </mergeCells>
  <conditionalFormatting sqref="AP4">
    <cfRule type="top10" dxfId="29" priority="79" bottom="1" rank="1"/>
    <cfRule type="top10" dxfId="28" priority="80" rank="1"/>
  </conditionalFormatting>
  <conditionalFormatting sqref="AQ4">
    <cfRule type="top10" dxfId="27" priority="77" bottom="1" rank="1"/>
    <cfRule type="top10" dxfId="26" priority="78" rank="1"/>
  </conditionalFormatting>
  <conditionalFormatting sqref="AR4">
    <cfRule type="top10" dxfId="25" priority="75" bottom="1" rank="1"/>
    <cfRule type="top10" dxfId="24" priority="76" rank="1"/>
  </conditionalFormatting>
  <conditionalFormatting sqref="AJ4:AL4">
    <cfRule type="top10" dxfId="23" priority="73" bottom="1" rank="1"/>
    <cfRule type="top10" dxfId="22" priority="74" rank="1"/>
  </conditionalFormatting>
  <conditionalFormatting sqref="AP4:AR4">
    <cfRule type="top10" dxfId="21" priority="71" bottom="1" rank="1"/>
    <cfRule type="top10" dxfId="20" priority="72" rank="1"/>
  </conditionalFormatting>
  <conditionalFormatting sqref="AP24:AP28">
    <cfRule type="top10" dxfId="19" priority="9" bottom="1" rank="1"/>
    <cfRule type="top10" dxfId="18" priority="10" rank="1"/>
  </conditionalFormatting>
  <conditionalFormatting sqref="AQ24:AQ28">
    <cfRule type="top10" dxfId="17" priority="7" bottom="1" rank="1"/>
    <cfRule type="top10" dxfId="16" priority="8" rank="1"/>
  </conditionalFormatting>
  <conditionalFormatting sqref="AR24:AR28">
    <cfRule type="top10" dxfId="15" priority="5" bottom="1" rank="1"/>
    <cfRule type="top10" dxfId="14" priority="6" rank="1"/>
  </conditionalFormatting>
  <conditionalFormatting sqref="AJ24:AL28">
    <cfRule type="top10" dxfId="13" priority="3" bottom="1" rank="1"/>
    <cfRule type="top10" dxfId="12" priority="4" rank="1"/>
  </conditionalFormatting>
  <conditionalFormatting sqref="AP24:AR28">
    <cfRule type="top10" dxfId="11" priority="1" bottom="1" rank="1"/>
    <cfRule type="top10" dxfId="10" priority="2" rank="1"/>
  </conditionalFormatting>
  <conditionalFormatting sqref="AP5:AP23">
    <cfRule type="top10" dxfId="9" priority="99" bottom="1" rank="1"/>
    <cfRule type="top10" dxfId="8" priority="100" rank="1"/>
  </conditionalFormatting>
  <conditionalFormatting sqref="AQ5:AQ23">
    <cfRule type="top10" dxfId="7" priority="103" bottom="1" rank="1"/>
    <cfRule type="top10" dxfId="6" priority="104" rank="1"/>
  </conditionalFormatting>
  <conditionalFormatting sqref="AR5:AR23">
    <cfRule type="top10" dxfId="5" priority="107" bottom="1" rank="1"/>
    <cfRule type="top10" dxfId="4" priority="108" rank="1"/>
  </conditionalFormatting>
  <conditionalFormatting sqref="AJ5:AL23">
    <cfRule type="top10" dxfId="3" priority="111" bottom="1" rank="1"/>
    <cfRule type="top10" dxfId="2" priority="112" rank="1"/>
  </conditionalFormatting>
  <conditionalFormatting sqref="AP5:AR23">
    <cfRule type="top10" dxfId="1" priority="115" bottom="1" rank="1"/>
    <cfRule type="top10" dxfId="0" priority="116" rank="1"/>
  </conditionalFormatting>
  <dataValidations count="1">
    <dataValidation type="decimal" allowBlank="1" showInputMessage="1" showErrorMessage="1" sqref="AP1:AR2 AP4:AR1048576">
      <formula1>0</formula1>
      <formula2>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Hadova.Pavlina</cp:lastModifiedBy>
  <dcterms:created xsi:type="dcterms:W3CDTF">2017-03-31T20:27:21Z</dcterms:created>
  <dcterms:modified xsi:type="dcterms:W3CDTF">2020-05-13T12:17:12Z</dcterms:modified>
</cp:coreProperties>
</file>